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580" windowHeight="113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<sst xmlns="http://schemas.openxmlformats.org/spreadsheetml/2006/main" count="48" uniqueCount="31">
  <si>
    <t>Age de la nébuleuse planétaire Abell 39</t>
  </si>
  <si>
    <t>distance</t>
  </si>
  <si>
    <t>k a.l.</t>
  </si>
  <si>
    <t xml:space="preserve">vitesse expansion </t>
  </si>
  <si>
    <t>km/s</t>
  </si>
  <si>
    <t>vitesse lumière</t>
  </si>
  <si>
    <t>Dist (km)</t>
  </si>
  <si>
    <t>km</t>
  </si>
  <si>
    <t>rayon</t>
  </si>
  <si>
    <t>diamètre</t>
  </si>
  <si>
    <t>sec d'arc</t>
  </si>
  <si>
    <t>Age 1</t>
  </si>
  <si>
    <t>Age 2</t>
  </si>
  <si>
    <t>ans</t>
  </si>
  <si>
    <t>unités astron.</t>
  </si>
  <si>
    <t>Nébuleuse du crabe</t>
  </si>
  <si>
    <t>a.l.</t>
  </si>
  <si>
    <t>"</t>
  </si>
  <si>
    <t>Vitesse expansion</t>
  </si>
  <si>
    <t xml:space="preserve">ans </t>
  </si>
  <si>
    <t>date d'explosion</t>
  </si>
  <si>
    <t>Chronologie</t>
  </si>
  <si>
    <t>Age (r1)</t>
  </si>
  <si>
    <t>Rayon 1</t>
  </si>
  <si>
    <t>u.a.</t>
  </si>
  <si>
    <t>Distance</t>
  </si>
  <si>
    <t>Rayon 2</t>
  </si>
  <si>
    <t>cellules à remplir par le calcul approprié</t>
  </si>
  <si>
    <t>Rayon moyen</t>
  </si>
  <si>
    <t>taille 1</t>
  </si>
  <si>
    <t>taille 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</si>
</sst>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b/>
      <i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2" borderId="13" xfId="0" applyNumberFormat="1" applyFill="1" applyBorder="1" applyAlignment="1">
      <alignment/>
    </xf>
    <xf numFmtId="0" fontId="0" fillId="0" borderId="15" xfId="0" applyBorder="1" applyAlignment="1">
      <alignment/>
    </xf>
    <xf numFmtId="1" fontId="0" fillId="2" borderId="16" xfId="0" applyNumberFormat="1" applyFill="1" applyBorder="1" applyAlignment="1">
      <alignment/>
    </xf>
    <xf numFmtId="0" fontId="0" fillId="0" borderId="17" xfId="0" applyBorder="1" applyAlignment="1">
      <alignment/>
    </xf>
    <xf numFmtId="0" fontId="3" fillId="0" borderId="6" xfId="0" applyFont="1" applyBorder="1" applyAlignment="1">
      <alignment/>
    </xf>
    <xf numFmtId="0" fontId="0" fillId="0" borderId="16" xfId="0" applyBorder="1" applyAlignment="1">
      <alignment/>
    </xf>
    <xf numFmtId="164" fontId="0" fillId="2" borderId="13" xfId="0" applyNumberFormat="1" applyFill="1" applyBorder="1" applyAlignment="1">
      <alignment/>
    </xf>
    <xf numFmtId="11" fontId="0" fillId="2" borderId="13" xfId="0" applyNumberFormat="1" applyFill="1" applyBorder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4">
      <selection activeCell="E22" sqref="E22"/>
    </sheetView>
  </sheetViews>
  <sheetFormatPr defaultColWidth="11.421875" defaultRowHeight="12.75"/>
  <cols>
    <col min="1" max="1" width="16.140625" style="0" customWidth="1"/>
    <col min="2" max="2" width="13.00390625" style="0" bestFit="1" customWidth="1"/>
    <col min="3" max="3" width="14.140625" style="0" customWidth="1"/>
  </cols>
  <sheetData>
    <row r="1" ht="18.75">
      <c r="A1" s="1" t="s">
        <v>0</v>
      </c>
    </row>
    <row r="2" ht="16.5" customHeight="1">
      <c r="A2" s="1"/>
    </row>
    <row r="3" spans="1:3" ht="18.75">
      <c r="A3" s="1"/>
      <c r="B3" s="28"/>
      <c r="C3" t="s">
        <v>27</v>
      </c>
    </row>
    <row r="4" ht="13.5" thickBot="1"/>
    <row r="5" spans="1:3" ht="12.75">
      <c r="A5" s="2" t="s">
        <v>9</v>
      </c>
      <c r="B5" s="3">
        <v>155</v>
      </c>
      <c r="C5" s="4" t="s">
        <v>10</v>
      </c>
    </row>
    <row r="6" spans="1:3" ht="12.75">
      <c r="A6" s="5" t="s">
        <v>1</v>
      </c>
      <c r="B6" s="6">
        <v>6.8</v>
      </c>
      <c r="C6" s="7" t="s">
        <v>2</v>
      </c>
    </row>
    <row r="7" spans="1:3" ht="12.75">
      <c r="A7" s="8"/>
      <c r="B7" s="6"/>
      <c r="C7" s="7"/>
    </row>
    <row r="8" spans="1:3" ht="12.75">
      <c r="A8" s="5" t="s">
        <v>3</v>
      </c>
      <c r="B8" s="6">
        <v>32</v>
      </c>
      <c r="C8" s="7" t="s">
        <v>4</v>
      </c>
    </row>
    <row r="9" spans="1:3" ht="12.75">
      <c r="A9" s="8"/>
      <c r="B9" s="6">
        <v>37</v>
      </c>
      <c r="C9" s="7" t="s">
        <v>4</v>
      </c>
    </row>
    <row r="10" spans="1:3" ht="12.75">
      <c r="A10" s="8"/>
      <c r="B10" s="6"/>
      <c r="C10" s="7"/>
    </row>
    <row r="11" spans="1:3" ht="13.5" thickBot="1">
      <c r="A11" s="9" t="s">
        <v>5</v>
      </c>
      <c r="B11" s="11">
        <v>300000</v>
      </c>
      <c r="C11" s="10" t="s">
        <v>4</v>
      </c>
    </row>
    <row r="12" spans="1:3" ht="12.75">
      <c r="A12" s="12"/>
      <c r="B12" s="13"/>
      <c r="C12" s="14"/>
    </row>
    <row r="13" spans="1:3" ht="12.75">
      <c r="A13" s="15" t="s">
        <v>6</v>
      </c>
      <c r="B13" s="16">
        <f>B6*3600*24*365.25*B11*1000</f>
        <v>64377504000000000</v>
      </c>
      <c r="C13" s="17" t="s">
        <v>7</v>
      </c>
    </row>
    <row r="14" spans="1:3" ht="12.75">
      <c r="A14" s="18"/>
      <c r="B14" s="19"/>
      <c r="C14" s="17"/>
    </row>
    <row r="15" spans="1:3" ht="12.75">
      <c r="A15" s="18" t="s">
        <v>8</v>
      </c>
      <c r="B15" s="16">
        <f>B13*TAN(RADIANS(B5/3600)/2)</f>
        <v>24188599526797.99</v>
      </c>
      <c r="C15" s="17" t="s">
        <v>7</v>
      </c>
    </row>
    <row r="16" spans="1:3" ht="12.75">
      <c r="A16" s="18" t="s">
        <v>8</v>
      </c>
      <c r="B16" s="20">
        <f>B15/150000000</f>
        <v>161257.33017865327</v>
      </c>
      <c r="C16" s="17" t="s">
        <v>14</v>
      </c>
    </row>
    <row r="17" spans="1:3" ht="12.75">
      <c r="A17" s="18" t="s">
        <v>11</v>
      </c>
      <c r="B17" s="20">
        <f>B15/B8/3600/24/365.25</f>
        <v>23952.827059486055</v>
      </c>
      <c r="C17" s="17" t="s">
        <v>13</v>
      </c>
    </row>
    <row r="18" spans="1:3" ht="13.5" thickBot="1">
      <c r="A18" s="21" t="s">
        <v>12</v>
      </c>
      <c r="B18" s="22">
        <f>B15/B9/3600/24/365.25</f>
        <v>20715.958537933886</v>
      </c>
      <c r="C18" s="23" t="s">
        <v>13</v>
      </c>
    </row>
    <row r="22" ht="18.75">
      <c r="A22" s="1" t="s">
        <v>15</v>
      </c>
    </row>
    <row r="23" ht="13.5" thickBot="1"/>
    <row r="24" spans="1:3" ht="12.75">
      <c r="A24" s="2" t="s">
        <v>1</v>
      </c>
      <c r="B24" s="3">
        <v>6520</v>
      </c>
      <c r="C24" s="4" t="s">
        <v>16</v>
      </c>
    </row>
    <row r="25" spans="1:3" ht="12.75">
      <c r="A25" s="5" t="s">
        <v>29</v>
      </c>
      <c r="B25" s="6">
        <v>420</v>
      </c>
      <c r="C25" s="7" t="s">
        <v>17</v>
      </c>
    </row>
    <row r="26" spans="1:3" ht="12.75">
      <c r="A26" s="5" t="s">
        <v>30</v>
      </c>
      <c r="B26" s="6">
        <v>290</v>
      </c>
      <c r="C26" s="7" t="s">
        <v>17</v>
      </c>
    </row>
    <row r="27" spans="1:3" ht="12.75">
      <c r="A27" s="5"/>
      <c r="B27" s="6"/>
      <c r="C27" s="7"/>
    </row>
    <row r="28" spans="1:3" ht="13.5" thickBot="1">
      <c r="A28" s="24" t="s">
        <v>18</v>
      </c>
      <c r="B28" s="11">
        <v>1500</v>
      </c>
      <c r="C28" s="10" t="s">
        <v>4</v>
      </c>
    </row>
    <row r="29" spans="1:3" ht="12.75">
      <c r="A29" s="12"/>
      <c r="B29" s="13"/>
      <c r="C29" s="14"/>
    </row>
    <row r="30" spans="1:3" ht="12.75">
      <c r="A30" s="18" t="s">
        <v>25</v>
      </c>
      <c r="B30" s="27">
        <f>B24*3600*24*365.25*B11</f>
        <v>61726665600000000</v>
      </c>
      <c r="C30" s="17" t="s">
        <v>7</v>
      </c>
    </row>
    <row r="31" spans="1:3" ht="12.75">
      <c r="A31" s="18" t="s">
        <v>28</v>
      </c>
      <c r="B31" s="26">
        <f>B24*TAN(RADIANS((B25+B26)/2/3600)/2)</f>
        <v>5.61075011646908</v>
      </c>
      <c r="C31" s="17" t="s">
        <v>16</v>
      </c>
    </row>
    <row r="32" spans="1:3" ht="12.75">
      <c r="A32" s="18"/>
      <c r="B32" s="26"/>
      <c r="C32" s="17"/>
    </row>
    <row r="33" spans="1:3" ht="12.75">
      <c r="A33" s="18" t="s">
        <v>23</v>
      </c>
      <c r="B33" s="27">
        <f>B30*TAN(RADIANS(B25/3600)/2)</f>
        <v>62844478855241.79</v>
      </c>
      <c r="C33" s="17" t="s">
        <v>7</v>
      </c>
    </row>
    <row r="34" spans="1:3" ht="12.75">
      <c r="A34" s="18"/>
      <c r="B34" s="20">
        <f>B33/150000000</f>
        <v>418963.1923682786</v>
      </c>
      <c r="C34" s="17" t="s">
        <v>24</v>
      </c>
    </row>
    <row r="35" spans="1:3" ht="12.75">
      <c r="A35" s="18"/>
      <c r="B35" s="19"/>
      <c r="C35" s="17"/>
    </row>
    <row r="36" spans="1:3" ht="12.75">
      <c r="A36" s="18" t="s">
        <v>22</v>
      </c>
      <c r="B36" s="20">
        <f>B33/B28/3600/24/365.25</f>
        <v>1327.6142430611915</v>
      </c>
      <c r="C36" s="17" t="s">
        <v>19</v>
      </c>
    </row>
    <row r="37" spans="1:3" ht="12.75">
      <c r="A37" s="18" t="s">
        <v>20</v>
      </c>
      <c r="B37" s="20">
        <f>2012-B36</f>
        <v>684.3857569388085</v>
      </c>
      <c r="C37" s="17"/>
    </row>
    <row r="38" spans="1:3" ht="12.75">
      <c r="A38" s="18" t="s">
        <v>21</v>
      </c>
      <c r="B38" s="16">
        <v>1054</v>
      </c>
      <c r="C38" s="17"/>
    </row>
    <row r="39" spans="1:3" ht="12.75">
      <c r="A39" s="18"/>
      <c r="B39" s="19"/>
      <c r="C39" s="17"/>
    </row>
    <row r="40" spans="1:3" ht="12.75">
      <c r="A40" s="18" t="s">
        <v>26</v>
      </c>
      <c r="B40" s="27">
        <f>B30*TAN(RADIANS(B26/3600)/2)</f>
        <v>43392608507551.805</v>
      </c>
      <c r="C40" s="17" t="s">
        <v>7</v>
      </c>
    </row>
    <row r="41" spans="1:3" ht="12.75">
      <c r="A41" s="18"/>
      <c r="B41" s="20">
        <f>B40/150000000</f>
        <v>289284.056717012</v>
      </c>
      <c r="C41" s="17" t="s">
        <v>24</v>
      </c>
    </row>
    <row r="42" spans="1:3" ht="12.75">
      <c r="A42" s="18"/>
      <c r="B42" s="19"/>
      <c r="C42" s="17"/>
    </row>
    <row r="43" spans="1:3" ht="12.75">
      <c r="A43" s="18" t="s">
        <v>22</v>
      </c>
      <c r="B43" s="20">
        <f>B40/B28/3600/24/365.25</f>
        <v>916.6858592447209</v>
      </c>
      <c r="C43" s="17" t="s">
        <v>19</v>
      </c>
    </row>
    <row r="44" spans="1:3" ht="12.75">
      <c r="A44" s="18" t="s">
        <v>20</v>
      </c>
      <c r="B44" s="20">
        <f>2012-B43</f>
        <v>1095.3141407552791</v>
      </c>
      <c r="C44" s="17"/>
    </row>
    <row r="45" spans="1:3" ht="13.5" thickBot="1">
      <c r="A45" s="21" t="s">
        <v>21</v>
      </c>
      <c r="B45" s="25">
        <v>1054</v>
      </c>
      <c r="C45" s="23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dcterms:created xsi:type="dcterms:W3CDTF">2012-12-08T05:06:22Z</dcterms:created>
  <dcterms:modified xsi:type="dcterms:W3CDTF">2012-12-13T06:31:25Z</dcterms:modified>
  <cp:category/>
  <cp:version/>
  <cp:contentType/>
  <cp:contentStatus/>
</cp:coreProperties>
</file>