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45" windowHeight="11310" activeTab="0"/>
  </bookViews>
  <sheets>
    <sheet name="Conjonctions" sheetId="1" r:id="rId1"/>
    <sheet name="Ephem. Lune" sheetId="2" r:id="rId2"/>
    <sheet name="Ephem. Vénus" sheetId="3" r:id="rId3"/>
    <sheet name="Ephem. Jupiter" sheetId="4" r:id="rId4"/>
  </sheets>
  <definedNames/>
  <calcPr fullCalcOnLoad="1"/>
</workbook>
</file>

<file path=xl/sharedStrings.xml><?xml version="1.0" encoding="utf-8"?>
<sst xmlns="http://schemas.openxmlformats.org/spreadsheetml/2006/main" count="377" uniqueCount="322">
  <si>
    <r>
      <t xml:space="preserve">  1 12  2008 18 14 60.00  292 42 58.7178  -02 23 28.8591    1.003390277   -4.15   67.30    42.96</t>
    </r>
    <r>
      <rPr>
        <b/>
        <sz val="10"/>
        <rFont val="Arial Unicode MS"/>
        <family val="2"/>
      </rPr>
      <t xml:space="preserve"> </t>
    </r>
  </si>
  <si>
    <r>
      <t xml:space="preserve">  1 12  2008 18 30  0.00  292 43 42.8239  -02 23 28.8725    1.003318480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</si>
  <si>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45  0.00  292 44 26.9295  -02 23 28.8852    1.003246680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</si>
  <si>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59 60.00  292 45 11.0345  -02 23 28.8972    1.003174879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</si>
  <si>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15  0.00  292 45 55.1389  -02 23 28.9085    1.003103076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</si>
  <si>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30  0.00  292 46 39.2426  -02 23 28.9190    1.003031271   -4.15   67.32    42.97</t>
    </r>
    <r>
      <rPr>
        <b/>
        <sz val="10"/>
        <rFont val="Arial Unicode MS"/>
        <family val="2"/>
      </rPr>
      <t xml:space="preserve"> </t>
    </r>
  </si>
  <si>
    <r>
      <t xml:space="preserve">  1 12  2008 19 44 60.00  292 47 23.3458  -02 23 28.9289    1.002959463   -4.15   67.33    42.97</t>
    </r>
    <r>
      <rPr>
        <b/>
        <sz val="10"/>
        <rFont val="Arial Unicode MS"/>
        <family val="2"/>
      </rPr>
      <t xml:space="preserve"> </t>
    </r>
  </si>
  <si>
    <r>
      <t xml:space="preserve">  1 12  2008 20  0  0.00  292 48  7.4483  -02 23 28.9381    1.002887654   -4.15   67.33    42.97</t>
    </r>
    <r>
      <rPr>
        <b/>
        <sz val="10"/>
        <rFont val="Arial Unicode MS"/>
        <family val="2"/>
      </rPr>
      <t xml:space="preserve"> </t>
    </r>
  </si>
  <si>
    <r>
      <t xml:space="preserve">  1 12  2008 20 15  0.00  292 48 51.5503  -02 23 28.9465    1.002815842   -4.15   67.34    42.97</t>
    </r>
    <r>
      <rPr>
        <b/>
        <sz val="10"/>
        <rFont val="Arial Unicode MS"/>
        <family val="2"/>
      </rPr>
      <t xml:space="preserve"> </t>
    </r>
  </si>
  <si>
    <r>
      <t xml:space="preserve">  1 12  2008 20 29 60.00  292 49 35.6516  -02 23 28.9543    1.002744028   -4.15   67.34    42.97</t>
    </r>
    <r>
      <rPr>
        <b/>
        <sz val="10"/>
        <rFont val="Arial Unicode MS"/>
        <family val="2"/>
      </rPr>
      <t xml:space="preserve"> </t>
    </r>
  </si>
  <si>
    <r>
      <t xml:space="preserve">  1 12  2008 20 45  0.00  292 50 19.7523  -02 23 28.9614    1.002672213   -4.15   67.35    42.97</t>
    </r>
    <r>
      <rPr>
        <b/>
        <sz val="10"/>
        <rFont val="Arial Unicode MS"/>
        <family val="2"/>
      </rPr>
      <t xml:space="preserve"> </t>
    </r>
  </si>
  <si>
    <r>
      <t xml:space="preserve">  1 12  2008 21  0  0.00  292 51  3.8524  -02 23 28.9677    1.002600395   -4.15   67.35    42.98</t>
    </r>
    <r>
      <rPr>
        <b/>
        <sz val="10"/>
        <rFont val="Arial Unicode MS"/>
        <family val="2"/>
      </rPr>
      <t xml:space="preserve"> </t>
    </r>
  </si>
  <si>
    <r>
      <t xml:space="preserve">  1 12  2008 21 14 60.00  292 51 47.9519  -02 23 28.9734    1.002528575   -4.15   67.35    42.98</t>
    </r>
    <r>
      <rPr>
        <b/>
        <sz val="10"/>
        <rFont val="Arial Unicode MS"/>
        <family val="2"/>
      </rPr>
      <t xml:space="preserve"> </t>
    </r>
  </si>
  <si>
    <r>
      <t xml:space="preserve">  1 12  2008 21 30  0.00  292 52 32.0508  -02 23 28.9783    1.002456754   -4.15   67.36    42.98</t>
    </r>
    <r>
      <rPr>
        <b/>
        <sz val="10"/>
        <rFont val="Arial Unicode MS"/>
        <family val="2"/>
      </rPr>
      <t xml:space="preserve"> </t>
    </r>
  </si>
  <si>
    <r>
      <t xml:space="preserve">  1 12  2008 21 45  0.00  292 53 16.1491  -02 23 28.9826    1.002384930   -4.15   67.36    42.98</t>
    </r>
    <r>
      <rPr>
        <b/>
        <sz val="10"/>
        <rFont val="Arial Unicode MS"/>
        <family val="2"/>
      </rPr>
      <t xml:space="preserve"> </t>
    </r>
  </si>
  <si>
    <r>
      <t xml:space="preserve">  1 12  2008 21 59 60.00  292 54  0.2468  -02 23 28.9861    1.002313104   -4.15   67.37    42.98</t>
    </r>
    <r>
      <rPr>
        <b/>
        <sz val="10"/>
        <rFont val="Arial Unicode MS"/>
        <family val="2"/>
      </rPr>
      <t xml:space="preserve"> </t>
    </r>
  </si>
  <si>
    <r>
      <t xml:space="preserve">  1 12  2008 22 15  0.00  292 54 44.3438  -02 23 28.9889    1.002241276   -4.15   67.37    42.98</t>
    </r>
    <r>
      <rPr>
        <b/>
        <sz val="10"/>
        <rFont val="Arial Unicode MS"/>
        <family val="2"/>
      </rPr>
      <t xml:space="preserve"> </t>
    </r>
  </si>
  <si>
    <r>
      <t xml:space="preserve">  1 12  2008 22 30  0.00  292 55 28.4403  -02 23 28.9911    1.002169446   -4.15   67.38    42.99</t>
    </r>
    <r>
      <rPr>
        <b/>
        <sz val="10"/>
        <rFont val="Arial Unicode MS"/>
        <family val="2"/>
      </rPr>
      <t xml:space="preserve"> </t>
    </r>
  </si>
  <si>
    <r>
      <t xml:space="preserve">  1 12  2008 22 44 60.00  292 56 12.5361  -02 23 28.9925    1.002097614   -4.15   67.38    42.99</t>
    </r>
    <r>
      <rPr>
        <b/>
        <sz val="10"/>
        <rFont val="Arial Unicode MS"/>
        <family val="2"/>
      </rPr>
      <t xml:space="preserve"> </t>
    </r>
  </si>
  <si>
    <r>
      <t xml:space="preserve">  1 12  2008 23  0  0.00  292 56 56.6314  -02 23 28.9932    1.002025779   -4.15   67.38    42.99</t>
    </r>
    <r>
      <rPr>
        <b/>
        <sz val="10"/>
        <rFont val="Arial Unicode MS"/>
        <family val="2"/>
      </rPr>
      <t xml:space="preserve"> </t>
    </r>
  </si>
  <si>
    <r>
      <t xml:space="preserve">  1 12  2008 23 15  0.00  292 57 40.7260  -02 23 28.9932    1.001953943   -4.15   67.39    42.99</t>
    </r>
    <r>
      <rPr>
        <b/>
        <sz val="10"/>
        <rFont val="Arial Unicode MS"/>
        <family val="2"/>
      </rPr>
      <t xml:space="preserve"> </t>
    </r>
  </si>
  <si>
    <r>
      <t xml:space="preserve">  1 12  2008 23 29 60.00  292 58 24.8200  -02 23 28.9926    1.001882105   -4.15   67.39    42.99</t>
    </r>
    <r>
      <rPr>
        <b/>
        <sz val="10"/>
        <rFont val="Arial Unicode MS"/>
        <family val="2"/>
      </rPr>
      <t xml:space="preserve"> </t>
    </r>
  </si>
  <si>
    <r>
      <t xml:space="preserve">  1 12  2008 23 45  0.00  292 59  8.9134  -02 23 28.9912    1.001810265   -4.15   67.40    42.99</t>
    </r>
    <r>
      <rPr>
        <b/>
        <sz val="10"/>
        <rFont val="Arial Unicode MS"/>
        <family val="2"/>
      </rPr>
      <t xml:space="preserve"> </t>
    </r>
  </si>
  <si>
    <r>
      <t xml:space="preserve">  2 12  2008  0  0  0.00  292 59 53.0062  -02 23 28.9891    1.001738422   -4.15   67.40    43.00</t>
    </r>
    <r>
      <rPr>
        <b/>
        <sz val="10"/>
        <rFont val="Arial Unicode MS"/>
        <family val="2"/>
      </rPr>
      <t xml:space="preserve"> </t>
    </r>
  </si>
  <si>
    <t>Coordonnées géocentriques écliptiques de Vénus</t>
  </si>
  <si>
    <r>
      <t xml:space="preserve">  Planete  5 Jupiter</t>
    </r>
    <r>
      <rPr>
        <b/>
        <sz val="10"/>
        <rFont val="Arial Unicode MS"/>
        <family val="2"/>
      </rPr>
      <t xml:space="preserve"> </t>
    </r>
  </si>
  <si>
    <r>
      <t xml:space="preserve">  1 12  2008  0  0  0.00  292 10 36.1278  -00 22 38.9528    5.801862088   -2.00    7.54    43.14</t>
    </r>
    <r>
      <rPr>
        <b/>
        <sz val="10"/>
        <rFont val="Arial Unicode MS"/>
        <family val="2"/>
      </rPr>
      <t xml:space="preserve"> </t>
    </r>
  </si>
  <si>
    <r>
      <t xml:space="preserve">  1 12  2008  0 14 60.00  292 10 43.6868  -00 22 38.9871    5.801970663   -2.00    7.54    43.13</t>
    </r>
    <r>
      <rPr>
        <b/>
        <sz val="10"/>
        <rFont val="Arial Unicode MS"/>
        <family val="2"/>
      </rPr>
      <t xml:space="preserve"> </t>
    </r>
  </si>
  <si>
    <r>
      <t xml:space="preserve">  1 12  2008  0 30  0.00  292 10 51.2463  -00 22 39.0214    5.802079221   -2.00    7.54    43.12</t>
    </r>
    <r>
      <rPr>
        <b/>
        <sz val="10"/>
        <rFont val="Arial Unicode MS"/>
        <family val="2"/>
      </rPr>
      <t xml:space="preserve"> </t>
    </r>
  </si>
  <si>
    <r>
      <t xml:space="preserve">  1 12  2008  0 45  0.00  292 10 58.8064  -00 22 39.0557    5.802187761   -2.00    7.54    43.11</t>
    </r>
    <r>
      <rPr>
        <b/>
        <sz val="10"/>
        <rFont val="Arial Unicode MS"/>
        <family val="2"/>
      </rPr>
      <t xml:space="preserve"> </t>
    </r>
  </si>
  <si>
    <r>
      <t xml:space="preserve">  1 12  2008  0 59 60.00  292 11  6.3669  -00 22 39.0900    5.802296283   -2.00    7.54    43.10</t>
    </r>
    <r>
      <rPr>
        <b/>
        <sz val="10"/>
        <rFont val="Arial Unicode MS"/>
        <family val="2"/>
      </rPr>
      <t xml:space="preserve"> </t>
    </r>
  </si>
  <si>
    <r>
      <t xml:space="preserve">  1 12  2008  1 15  0.00  292 11 13.9280  -00 22 39.1243    5.802404787   -2.00    7.54    43.09</t>
    </r>
    <r>
      <rPr>
        <b/>
        <sz val="10"/>
        <rFont val="Arial Unicode MS"/>
        <family val="2"/>
      </rPr>
      <t xml:space="preserve"> </t>
    </r>
  </si>
  <si>
    <r>
      <t xml:space="preserve">  1 12  2008  1 30  0.00  292 11 21.4895  -00 22 39.1586    5.802513274   -2.00    7.53    43.09</t>
    </r>
    <r>
      <rPr>
        <b/>
        <sz val="10"/>
        <rFont val="Arial Unicode MS"/>
        <family val="2"/>
      </rPr>
      <t xml:space="preserve"> </t>
    </r>
  </si>
  <si>
    <r>
      <t xml:space="preserve">  1 12  2008  1 44 60.00  292 11 29.0516  -00 22 39.1929    5.802621742   -2.00    7.53    43.08</t>
    </r>
    <r>
      <rPr>
        <b/>
        <sz val="10"/>
        <rFont val="Arial Unicode MS"/>
        <family val="2"/>
      </rPr>
      <t xml:space="preserve"> </t>
    </r>
  </si>
  <si>
    <r>
      <t xml:space="preserve">  1 12  2008  2  0  0.00  292 11 36.6142  -00 22 39.2272    5.802730193   -2.00    7.53    43.07</t>
    </r>
    <r>
      <rPr>
        <b/>
        <sz val="10"/>
        <rFont val="Arial Unicode MS"/>
        <family val="2"/>
      </rPr>
      <t xml:space="preserve"> </t>
    </r>
  </si>
  <si>
    <r>
      <t xml:space="preserve">  1 12  2008  2 15  0.00  292 11 44.1773  -00 22 39.2615    5.802838627   -2.00    7.53    43.06</t>
    </r>
    <r>
      <rPr>
        <b/>
        <sz val="10"/>
        <rFont val="Arial Unicode MS"/>
        <family val="2"/>
      </rPr>
      <t xml:space="preserve"> </t>
    </r>
  </si>
  <si>
    <r>
      <t xml:space="preserve">  1 12  2008  2 29 60.00  292 11 51.7409  -00 22 39.2958    5.802947042   -2.00    7.53    43.05</t>
    </r>
    <r>
      <rPr>
        <b/>
        <sz val="10"/>
        <rFont val="Arial Unicode MS"/>
        <family val="2"/>
      </rPr>
      <t xml:space="preserve"> </t>
    </r>
  </si>
  <si>
    <r>
      <t xml:space="preserve">  1 12  2008  2 45  0.00  292 11 59.3050  -00 22 39.3301    5.803055440   -2.00    7.53    43.04</t>
    </r>
    <r>
      <rPr>
        <b/>
        <sz val="10"/>
        <rFont val="Arial Unicode MS"/>
        <family val="2"/>
      </rPr>
      <t xml:space="preserve"> </t>
    </r>
  </si>
  <si>
    <r>
      <t xml:space="preserve">  1 12  2008  3  0  0.00  292 12  6.8697  -00 22 39.3644    5.803163820   -2.00    7.53    43.03</t>
    </r>
    <r>
      <rPr>
        <b/>
        <sz val="10"/>
        <rFont val="Arial Unicode MS"/>
        <family val="2"/>
      </rPr>
      <t xml:space="preserve"> </t>
    </r>
  </si>
  <si>
    <r>
      <t xml:space="preserve">  1 12  2008  3 14 60.00  292 12 14.4348  -00 22 39.3987    5.803272182   -2.00    7.53    43.03</t>
    </r>
    <r>
      <rPr>
        <b/>
        <sz val="10"/>
        <rFont val="Arial Unicode MS"/>
        <family val="2"/>
      </rPr>
      <t xml:space="preserve"> </t>
    </r>
  </si>
  <si>
    <r>
      <t xml:space="preserve">  1 12  2008  3 30  0.00  292 12 22.0005  -00 22 39.4330    5.803380527   -2.00    7.52    43.02</t>
    </r>
    <r>
      <rPr>
        <b/>
        <sz val="10"/>
        <rFont val="Arial Unicode MS"/>
        <family val="2"/>
      </rPr>
      <t xml:space="preserve"> </t>
    </r>
  </si>
  <si>
    <r>
      <t xml:space="preserve">  1 12  2008  3 45  0.00  292 12 29.5667  -00 22 39.4674    5.803488854   -2.00    7.52    43.01</t>
    </r>
    <r>
      <rPr>
        <b/>
        <sz val="10"/>
        <rFont val="Arial Unicode MS"/>
        <family val="2"/>
      </rPr>
      <t xml:space="preserve"> </t>
    </r>
  </si>
  <si>
    <r>
      <t xml:space="preserve">  1 12  2008  3 59 60.00  292 12 37.1334  -00 22 39.5017    5.803597163   -2.00    7.52    43.00</t>
    </r>
    <r>
      <rPr>
        <b/>
        <sz val="10"/>
        <rFont val="Arial Unicode MS"/>
        <family val="2"/>
      </rPr>
      <t xml:space="preserve"> </t>
    </r>
  </si>
  <si>
    <r>
      <t xml:space="preserve">  1 12  2008  4 15  0.00  292 12 44.7005  -00 22 39.5360    5.803705454   -2.00    7.52    42.99</t>
    </r>
    <r>
      <rPr>
        <b/>
        <sz val="10"/>
        <rFont val="Arial Unicode MS"/>
        <family val="2"/>
      </rPr>
      <t xml:space="preserve"> </t>
    </r>
  </si>
  <si>
    <r>
      <t xml:space="preserve">  1 12  2008  4 30  0.00  292 12 52.2683  -00 22 39.5703    5.803813727   -2.00    7.52    42.98</t>
    </r>
    <r>
      <rPr>
        <b/>
        <sz val="10"/>
        <rFont val="Arial Unicode MS"/>
        <family val="2"/>
      </rPr>
      <t xml:space="preserve"> </t>
    </r>
  </si>
  <si>
    <r>
      <t xml:space="preserve">  1 12  2008  4 44 60.00  292 12 59.8365  -00 22 39.6047    5.803921983   -2.00    7.52    42.98</t>
    </r>
    <r>
      <rPr>
        <b/>
        <sz val="10"/>
        <rFont val="Arial Unicode MS"/>
        <family val="2"/>
      </rPr>
      <t xml:space="preserve"> </t>
    </r>
  </si>
  <si>
    <r>
      <t xml:space="preserve">  1 12  2008  5  0  0.00  292 13  7.4052  -00 22 39.6390    5.804030221   -2.00    7.52    42.97</t>
    </r>
    <r>
      <rPr>
        <b/>
        <sz val="10"/>
        <rFont val="Arial Unicode MS"/>
        <family val="2"/>
      </rPr>
      <t xml:space="preserve"> </t>
    </r>
  </si>
  <si>
    <r>
      <t xml:space="preserve">  1 12  2008  5 15  0.00  292 13 14.9744  -00 22 39.6733    5.804138441   -2.00    7.52    42.96</t>
    </r>
    <r>
      <rPr>
        <b/>
        <sz val="10"/>
        <rFont val="Arial Unicode MS"/>
        <family val="2"/>
      </rPr>
      <t xml:space="preserve"> </t>
    </r>
  </si>
  <si>
    <r>
      <t xml:space="preserve">  1 12  2008  5 29 60.00  292 13 22.5442  -00 22 39.7077    5.804246644   -2.00    7.51    42.95</t>
    </r>
    <r>
      <rPr>
        <b/>
        <sz val="10"/>
        <rFont val="Arial Unicode MS"/>
        <family val="2"/>
      </rPr>
      <t xml:space="preserve"> </t>
    </r>
  </si>
  <si>
    <r>
      <t xml:space="preserve">  1 12  2008  5 45  0.00  292 13 30.1145  -00 22 39.7420    5.804354828   -2.00    7.51    42.94</t>
    </r>
    <r>
      <rPr>
        <b/>
        <sz val="10"/>
        <rFont val="Arial Unicode MS"/>
        <family val="2"/>
      </rPr>
      <t xml:space="preserve"> </t>
    </r>
  </si>
  <si>
    <r>
      <t xml:space="preserve">  1 12  2008  6  0  0.00  292 13 37.6852  -00 22 39.7763    5.804462995   -2.00    7.51    42.93</t>
    </r>
    <r>
      <rPr>
        <b/>
        <sz val="10"/>
        <rFont val="Arial Unicode MS"/>
        <family val="2"/>
      </rPr>
      <t xml:space="preserve"> </t>
    </r>
  </si>
  <si>
    <r>
      <t xml:space="preserve">  1 12  2008  6 14 60.00  292 13 45.2565  -00 22 39.8107    5.804571144   -2.00    7.51    42.92</t>
    </r>
    <r>
      <rPr>
        <b/>
        <sz val="10"/>
        <rFont val="Arial Unicode MS"/>
        <family val="2"/>
      </rPr>
      <t xml:space="preserve"> </t>
    </r>
  </si>
  <si>
    <r>
      <t xml:space="preserve">  1 12  2008  6 30  0.00  292 13 52.8283  -00 22 39.8450    5.804679275   -2.00    7.51    42.92</t>
    </r>
    <r>
      <rPr>
        <b/>
        <sz val="10"/>
        <rFont val="Arial Unicode MS"/>
        <family val="2"/>
      </rPr>
      <t xml:space="preserve"> </t>
    </r>
  </si>
  <si>
    <r>
      <t xml:space="preserve">  1 12  2008  6 45  0.00  292 14  0.4006  -00 22 39.8794    5.804787389   -2.00    7.51    42.91</t>
    </r>
    <r>
      <rPr>
        <b/>
        <sz val="10"/>
        <rFont val="Arial Unicode MS"/>
        <family val="2"/>
      </rPr>
      <t xml:space="preserve"> </t>
    </r>
  </si>
  <si>
    <r>
      <t xml:space="preserve">  1 12  2008  6 59 60.00  292 14  7.9734  -00 22 39.9137    5.804895484   -2.00    7.51    42.90</t>
    </r>
    <r>
      <rPr>
        <b/>
        <sz val="10"/>
        <rFont val="Arial Unicode MS"/>
        <family val="2"/>
      </rPr>
      <t xml:space="preserve"> </t>
    </r>
  </si>
  <si>
    <r>
      <t xml:space="preserve">  1 12  2008  7 15  0.00  292 14 15.5467  -00 22 39.9481    5.805003562   -2.00    7.51    42.89</t>
    </r>
    <r>
      <rPr>
        <b/>
        <sz val="10"/>
        <rFont val="Arial Unicode MS"/>
        <family val="2"/>
      </rPr>
      <t xml:space="preserve"> </t>
    </r>
  </si>
  <si>
    <r>
      <t xml:space="preserve">  1 12  2008  7 30  0.00  292 14 23.1206  -00 22 39.9824    5.805111622   -2.00    7.51    42.88</t>
    </r>
    <r>
      <rPr>
        <b/>
        <sz val="10"/>
        <rFont val="Arial Unicode MS"/>
        <family val="2"/>
      </rPr>
      <t xml:space="preserve"> </t>
    </r>
  </si>
  <si>
    <r>
      <t xml:space="preserve">  1 12  2008  7 44 60.00  292 14 30.6949  -00 22 40.0168    5.805219664   -2.00    7.50    42.87</t>
    </r>
    <r>
      <rPr>
        <b/>
        <sz val="10"/>
        <rFont val="Arial Unicode MS"/>
        <family val="2"/>
      </rPr>
      <t xml:space="preserve"> </t>
    </r>
  </si>
  <si>
    <r>
      <t xml:space="preserve">  1 12  2008  8  0  0.00  292 14 38.2697  -00 22 40.0511    5.805327689   -2.00    7.50    42.87</t>
    </r>
    <r>
      <rPr>
        <b/>
        <sz val="10"/>
        <rFont val="Arial Unicode MS"/>
        <family val="2"/>
      </rPr>
      <t xml:space="preserve"> </t>
    </r>
  </si>
  <si>
    <r>
      <t xml:space="preserve">  1 12  2008  8 15  0.00  292 14 45.8451  -00 22 40.0855    5.805435696   -2.00    7.50    42.86</t>
    </r>
    <r>
      <rPr>
        <b/>
        <sz val="10"/>
        <rFont val="Arial Unicode MS"/>
        <family val="2"/>
      </rPr>
      <t xml:space="preserve"> </t>
    </r>
  </si>
  <si>
    <r>
      <t xml:space="preserve">  1 12  2008  8 29 60.00  292 14 53.4210  -00 22 40.1199    5.805543684   -2.00    7.50    42.85</t>
    </r>
    <r>
      <rPr>
        <b/>
        <sz val="10"/>
        <rFont val="Arial Unicode MS"/>
        <family val="2"/>
      </rPr>
      <t xml:space="preserve"> </t>
    </r>
  </si>
  <si>
    <r>
      <t xml:space="preserve">  1 12  2008  8 45  0.00  292 15  0.9973  -00 22 40.1542    5.805651655   -2.00    7.50    42.84</t>
    </r>
    <r>
      <rPr>
        <b/>
        <sz val="10"/>
        <rFont val="Arial Unicode MS"/>
        <family val="2"/>
      </rPr>
      <t xml:space="preserve"> </t>
    </r>
  </si>
  <si>
    <r>
      <t xml:space="preserve">  1 12  2008  9  0  0.00  292 15  8.5742  -00 22 40.1886    5.805759609   -2.00    7.50    42.83</t>
    </r>
    <r>
      <rPr>
        <b/>
        <sz val="10"/>
        <rFont val="Arial Unicode MS"/>
        <family val="2"/>
      </rPr>
      <t xml:space="preserve"> </t>
    </r>
  </si>
  <si>
    <r>
      <t xml:space="preserve">  1 12  2008  9 14 60.00  292 15 16.1516  -00 22 40.2230    5.805867544   -2.00    7.50    42.82</t>
    </r>
    <r>
      <rPr>
        <b/>
        <sz val="10"/>
        <rFont val="Arial Unicode MS"/>
        <family val="2"/>
      </rPr>
      <t xml:space="preserve"> </t>
    </r>
  </si>
  <si>
    <r>
      <t xml:space="preserve">  1 12  2008  9 30  0.00  292 15 23.7295  -00 22 40.2574    5.805975462   -2.00    7.50    42.81</t>
    </r>
    <r>
      <rPr>
        <b/>
        <sz val="10"/>
        <rFont val="Arial Unicode MS"/>
        <family val="2"/>
      </rPr>
      <t xml:space="preserve"> </t>
    </r>
  </si>
  <si>
    <r>
      <t xml:space="preserve">  1 12  2008  9 45  0.00  292 15 31.3079  -00 22 40.2917    5.806083361   -2.00    7.49    42.81</t>
    </r>
    <r>
      <rPr>
        <b/>
        <sz val="10"/>
        <rFont val="Arial Unicode MS"/>
        <family val="2"/>
      </rPr>
      <t xml:space="preserve"> </t>
    </r>
  </si>
  <si>
    <r>
      <t xml:space="preserve">  1 12  2008  9 59 60.00  292 15 38.8869  -00 22 40.3261    5.806191243   -2.00    7.49    42.80</t>
    </r>
    <r>
      <rPr>
        <b/>
        <sz val="10"/>
        <rFont val="Arial Unicode MS"/>
        <family val="2"/>
      </rPr>
      <t xml:space="preserve"> </t>
    </r>
  </si>
  <si>
    <r>
      <t xml:space="preserve">  1 12  2008 10 15  0.00  292 15 46.4663  -00 22 40.3605    5.806299108   -2.00    7.49    42.79</t>
    </r>
    <r>
      <rPr>
        <b/>
        <sz val="10"/>
        <rFont val="Arial Unicode MS"/>
        <family val="2"/>
      </rPr>
      <t xml:space="preserve"> </t>
    </r>
  </si>
  <si>
    <r>
      <t xml:space="preserve">  1 12  2008 10 30  0.00  292 15 54.0462  -00 22 40.3949    5.806406954   -2.00    7.49    42.78</t>
    </r>
    <r>
      <rPr>
        <b/>
        <sz val="10"/>
        <rFont val="Arial Unicode MS"/>
        <family val="2"/>
      </rPr>
      <t xml:space="preserve"> </t>
    </r>
  </si>
  <si>
    <r>
      <t xml:space="preserve">  1 12  2008 10 44 60.00  292 16  1.6267  -00 22 40.4293    5.806514782   -2.00    7.49    42.77</t>
    </r>
    <r>
      <rPr>
        <b/>
        <sz val="10"/>
        <rFont val="Arial Unicode MS"/>
        <family val="2"/>
      </rPr>
      <t xml:space="preserve"> </t>
    </r>
  </si>
  <si>
    <r>
      <t xml:space="preserve">  1 12  2008 11  0  0.00  292 16  9.2076  -00 22 40.4636    5.806622593   -2.00    7.49    42.76</t>
    </r>
    <r>
      <rPr>
        <b/>
        <sz val="10"/>
        <rFont val="Arial Unicode MS"/>
        <family val="2"/>
      </rPr>
      <t xml:space="preserve"> </t>
    </r>
  </si>
  <si>
    <r>
      <t xml:space="preserve">  1 12  2008 11 15  0.00  292 16 16.7891  -00 22 40.4980    5.806730386   -2.00    7.49    42.76</t>
    </r>
    <r>
      <rPr>
        <b/>
        <sz val="10"/>
        <rFont val="Arial Unicode MS"/>
        <family val="2"/>
      </rPr>
      <t xml:space="preserve"> </t>
    </r>
  </si>
  <si>
    <r>
      <t xml:space="preserve">  1 12  2008 11 29 60.00  292 16 24.3710  -00 22 40.5324    5.806838161   -2.00    7.49    42.75</t>
    </r>
    <r>
      <rPr>
        <b/>
        <sz val="10"/>
        <rFont val="Arial Unicode MS"/>
        <family val="2"/>
      </rPr>
      <t xml:space="preserve"> </t>
    </r>
  </si>
  <si>
    <r>
      <t xml:space="preserve">  1 12  2008 11 45  0.00  292 16 31.9535  -00 22 40.5668    5.806945918   -2.00    7.48    42.74</t>
    </r>
    <r>
      <rPr>
        <b/>
        <sz val="10"/>
        <rFont val="Arial Unicode MS"/>
        <family val="2"/>
      </rPr>
      <t xml:space="preserve"> </t>
    </r>
  </si>
  <si>
    <r>
      <t xml:space="preserve">  1 12  2008 12  0  0.00  292 16 39.5365  -00 22 40.6012    5.807053657   -2.00    7.48    42.73</t>
    </r>
    <r>
      <rPr>
        <b/>
        <sz val="10"/>
        <rFont val="Arial Unicode MS"/>
        <family val="2"/>
      </rPr>
      <t xml:space="preserve"> </t>
    </r>
  </si>
  <si>
    <r>
      <t xml:space="preserve">  1 12  2008 12 14 60.00  292 16 47.1200  -00 22 40.6356    5.807161379   -2.00    7.48    42.72</t>
    </r>
    <r>
      <rPr>
        <b/>
        <sz val="10"/>
        <rFont val="Arial Unicode MS"/>
        <family val="2"/>
      </rPr>
      <t xml:space="preserve"> </t>
    </r>
  </si>
  <si>
    <r>
      <t xml:space="preserve">  1 12  2008 12 30  0.00  292 16 54.7040  -00 22 40.6700    5.807269083   -2.00    7.48    42.71</t>
    </r>
    <r>
      <rPr>
        <b/>
        <sz val="10"/>
        <rFont val="Arial Unicode MS"/>
        <family val="2"/>
      </rPr>
      <t xml:space="preserve"> </t>
    </r>
  </si>
  <si>
    <r>
      <t xml:space="preserve">  1 12  2008 12 45  0.00  292 17  2.2885  -00 22 40.7044    5.807376768   -2.00    7.48    42.70</t>
    </r>
    <r>
      <rPr>
        <b/>
        <sz val="10"/>
        <rFont val="Arial Unicode MS"/>
        <family val="2"/>
      </rPr>
      <t xml:space="preserve"> </t>
    </r>
  </si>
  <si>
    <r>
      <t xml:space="preserve">  1 12  2008 12 59 60.00  292 17  9.8735  -00 22 40.7388    5.807484436   -2.00    7.48    42.70</t>
    </r>
    <r>
      <rPr>
        <b/>
        <sz val="10"/>
        <rFont val="Arial Unicode MS"/>
        <family val="2"/>
      </rPr>
      <t xml:space="preserve"> </t>
    </r>
  </si>
  <si>
    <r>
      <t xml:space="preserve">  1 12  2008 13 15  0.00  292 17 17.4590  -00 22 40.7732    5.807592087   -2.00    7.48    42.69</t>
    </r>
    <r>
      <rPr>
        <b/>
        <sz val="10"/>
        <rFont val="Arial Unicode MS"/>
        <family val="2"/>
      </rPr>
      <t xml:space="preserve"> </t>
    </r>
  </si>
  <si>
    <r>
      <t xml:space="preserve">  1 12  2008 13 30  0.00  292 17 25.0451  -00 22 40.8077    5.807699719   -2.00    7.48    42.68</t>
    </r>
    <r>
      <rPr>
        <b/>
        <sz val="10"/>
        <rFont val="Arial Unicode MS"/>
        <family val="2"/>
      </rPr>
      <t xml:space="preserve"> </t>
    </r>
  </si>
  <si>
    <r>
      <t xml:space="preserve">  1 12  2008 13 44 60.00  292 17 32.6316  -00 22 40.8421    5.807807333   -2.00    7.47    42.67</t>
    </r>
    <r>
      <rPr>
        <b/>
        <sz val="10"/>
        <rFont val="Arial Unicode MS"/>
        <family val="2"/>
      </rPr>
      <t xml:space="preserve"> </t>
    </r>
  </si>
  <si>
    <r>
      <t xml:space="preserve">  1 12  2008 14  0  0.00  292 17 40.2186  -00 22 40.8765    5.807914930   -2.00    7.47    42.66</t>
    </r>
    <r>
      <rPr>
        <b/>
        <sz val="10"/>
        <rFont val="Arial Unicode MS"/>
        <family val="2"/>
      </rPr>
      <t xml:space="preserve"> </t>
    </r>
  </si>
  <si>
    <r>
      <t xml:space="preserve">  1 12  2008 14 15  0.00  292 17 47.8062  -00 22 40.9109    5.808022509   -2.00    7.47    42.65</t>
    </r>
    <r>
      <rPr>
        <b/>
        <sz val="10"/>
        <rFont val="Arial Unicode MS"/>
        <family val="2"/>
      </rPr>
      <t xml:space="preserve"> </t>
    </r>
  </si>
  <si>
    <r>
      <t xml:space="preserve">  1 12  2008 14 29 60.00  292 17 55.3942  -00 22 40.9453    5.808130069   -2.00    7.47    42.65</t>
    </r>
    <r>
      <rPr>
        <b/>
        <sz val="10"/>
        <rFont val="Arial Unicode MS"/>
        <family val="2"/>
      </rPr>
      <t xml:space="preserve"> </t>
    </r>
  </si>
  <si>
    <r>
      <t xml:space="preserve">  1 12  2008 14 45  0.00  292 18  2.9828  -00 22 40.9797    5.808237612   -2.00    7.47    42.64</t>
    </r>
    <r>
      <rPr>
        <b/>
        <sz val="10"/>
        <rFont val="Arial Unicode MS"/>
        <family val="2"/>
      </rPr>
      <t xml:space="preserve"> </t>
    </r>
  </si>
  <si>
    <r>
      <t xml:space="preserve">  1 12  2008 15  0  0.00  292 18 10.5718  -00 22 41.0142    5.808345138   -2.00    7.47    42.63</t>
    </r>
    <r>
      <rPr>
        <b/>
        <sz val="10"/>
        <rFont val="Arial Unicode MS"/>
        <family val="2"/>
      </rPr>
      <t xml:space="preserve"> </t>
    </r>
  </si>
  <si>
    <r>
      <t xml:space="preserve">  1 12  2008 15 14 60.00  292 18 18.1614  -00 22 41.0486    5.808452645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</si>
  <si>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30  0.00  292 18 25.7515  -00 22 41.0830    5.808560134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</si>
  <si>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45  0.00  292 18 33.3421  -00 22 41.1175    5.808667606   -2.00    7.46    42.60</t>
    </r>
    <r>
      <rPr>
        <b/>
        <sz val="10"/>
        <rFont val="Arial Unicode MS"/>
        <family val="2"/>
      </rPr>
      <t xml:space="preserve"> </t>
    </r>
  </si>
  <si>
    <r>
      <t xml:space="preserve">  1 12  2008 15 59 60.00  292 18 40.9331  -00 22 41.1519    5.808775059   -2.00    7.46    42.59</t>
    </r>
    <r>
      <rPr>
        <b/>
        <sz val="10"/>
        <rFont val="Arial Unicode MS"/>
        <family val="2"/>
      </rPr>
      <t xml:space="preserve"> </t>
    </r>
  </si>
  <si>
    <r>
      <t xml:space="preserve">  1 12  2008 16 15  0.00  292 18 48.5247  -00 22 41.1863    5.808882495   -2.00    7.46    42.59</t>
    </r>
    <r>
      <rPr>
        <b/>
        <sz val="10"/>
        <rFont val="Arial Unicode MS"/>
        <family val="2"/>
      </rPr>
      <t xml:space="preserve"> </t>
    </r>
  </si>
  <si>
    <r>
      <t xml:space="preserve">  1 12  2008 16 30  0.00  292 18 56.1168  -00 22 41.2208    5.808989913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</si>
  <si>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44 60.00  292 19  3.7094  -00 22 41.2552    5.809097313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</si>
  <si>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17  0  0.00  292 19 11.3025  -00 22 41.2897    5.809204695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</si>
  <si>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15  0.00  292 19 18.8962  -00 22 41.3241    5.809312060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</si>
  <si>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29 60.00  292 19 26.4903  -00 22 41.3586    5.809419406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</si>
  <si>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45  0.00  292 19 34.0849  -00 22 41.3930    5.809526734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</si>
  <si>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18  0  0.00  292 19 41.6800  -00 22 41.4275    5.809634045   -2.00    7.45    42.53</t>
    </r>
    <r>
      <rPr>
        <b/>
        <sz val="10"/>
        <rFont val="Arial Unicode MS"/>
        <family val="2"/>
      </rPr>
      <t xml:space="preserve"> </t>
    </r>
  </si>
  <si>
    <r>
      <t xml:space="preserve">  1 12  2008 18 14 60.00  292 19 49.2757  -00 22 41.4619    5.809741338   -2.00    7.45    42.52</t>
    </r>
    <r>
      <rPr>
        <b/>
        <sz val="10"/>
        <rFont val="Arial Unicode MS"/>
        <family val="2"/>
      </rPr>
      <t xml:space="preserve"> </t>
    </r>
  </si>
  <si>
    <r>
      <t xml:space="preserve">  1 12  2008 18 30  0.00  292 19 56.8718  -00 22 41.4964    5.809848613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</si>
  <si>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45  0.00  292 20  4.4684  -00 22 41.5309    5.809955870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</si>
  <si>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59 60.00  292 20 12.0656  -00 22 41.5653    5.810063109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</si>
  <si>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15  0.00  292 20 19.6632  -00 22 41.5998    5.810170330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</si>
  <si>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30  0.00  292 20 27.2614  -00 22 41.6343    5.810277533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</si>
  <si>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44 60.00  292 20 34.8600  -00 22 41.6687    5.810384718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</si>
  <si>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20  0  0.00  292 20 42.4592  -00 22 41.7032    5.810491886   -2.00    7.44    42.46</t>
    </r>
    <r>
      <rPr>
        <b/>
        <sz val="10"/>
        <rFont val="Arial Unicode MS"/>
        <family val="2"/>
      </rPr>
      <t xml:space="preserve"> </t>
    </r>
  </si>
  <si>
    <r>
      <t xml:space="preserve">  1 12  2008 20 15  0.00  292 20 50.0589  -00 22 41.7377    5.810599035   -2.00    7.44    42.45</t>
    </r>
    <r>
      <rPr>
        <b/>
        <sz val="10"/>
        <rFont val="Arial Unicode MS"/>
        <family val="2"/>
      </rPr>
      <t xml:space="preserve"> </t>
    </r>
  </si>
  <si>
    <r>
      <t xml:space="preserve">  1 12  2008 20 29 60.00  292 20 57.6590  -00 22 41.7722    5.810706167   -2.00    7.44    42.44</t>
    </r>
    <r>
      <rPr>
        <b/>
        <sz val="10"/>
        <rFont val="Arial Unicode MS"/>
        <family val="2"/>
      </rPr>
      <t xml:space="preserve"> </t>
    </r>
  </si>
  <si>
    <r>
      <t xml:space="preserve">  1 12  2008 20 45  0.00  292 21  5.2597  -00 22 41.8066    5.810813280   -2.00    7.44    42.43</t>
    </r>
    <r>
      <rPr>
        <b/>
        <sz val="10"/>
        <rFont val="Arial Unicode MS"/>
        <family val="2"/>
      </rPr>
      <t xml:space="preserve"> </t>
    </r>
  </si>
  <si>
    <r>
      <t xml:space="preserve">  1 12  2008 21  0  0.00  292 21 12.8609  -00 22 41.8411    5.810920376   -2.00    7.44    42.43</t>
    </r>
    <r>
      <rPr>
        <b/>
        <sz val="10"/>
        <rFont val="Arial Unicode MS"/>
        <family val="2"/>
      </rPr>
      <t xml:space="preserve"> </t>
    </r>
  </si>
  <si>
    <r>
      <t xml:space="preserve">  1 12  2008 21 14 60.00  292 21 20.4625  -00 22 41.8756    5.811027454   -2.00    7.44    42.42</t>
    </r>
    <r>
      <rPr>
        <b/>
        <sz val="10"/>
        <rFont val="Arial Unicode MS"/>
        <family val="2"/>
      </rPr>
      <t xml:space="preserve"> </t>
    </r>
  </si>
  <si>
    <r>
      <t xml:space="preserve">  1 12  2008 21 30  0.00  292 21 28.0647  -00 22 41.9101    5.811134514   -2.00    7.44    42.41</t>
    </r>
    <r>
      <rPr>
        <b/>
        <sz val="10"/>
        <rFont val="Arial Unicode MS"/>
        <family val="2"/>
      </rPr>
      <t xml:space="preserve"> </t>
    </r>
  </si>
  <si>
    <r>
      <t xml:space="preserve">  1 12  2008 21 45  0.00  292 21 35.6674  -00 22 41.9446    5.811241556   -2.00    7.44    42.40</t>
    </r>
    <r>
      <rPr>
        <b/>
        <sz val="10"/>
        <rFont val="Arial Unicode MS"/>
        <family val="2"/>
      </rPr>
      <t xml:space="preserve"> </t>
    </r>
  </si>
  <si>
    <r>
      <t xml:space="preserve">  1 12  2008 21 59 60.00  292 21 43.2706  -00 22 41.9791    5.811348580   -2.00    7.43    42.39</t>
    </r>
    <r>
      <rPr>
        <b/>
        <sz val="10"/>
        <rFont val="Arial Unicode MS"/>
        <family val="2"/>
      </rPr>
      <t xml:space="preserve"> </t>
    </r>
  </si>
  <si>
    <r>
      <t xml:space="preserve">  1 12  2008 22 15  0.00  292 21 50.8743  -00 22 42.0136    5.811455586   -2.00    7.43    42.38</t>
    </r>
    <r>
      <rPr>
        <b/>
        <sz val="10"/>
        <rFont val="Arial Unicode MS"/>
        <family val="2"/>
      </rPr>
      <t xml:space="preserve"> </t>
    </r>
  </si>
  <si>
    <r>
      <t xml:space="preserve">  1 12  2008 22 30  0.00  292 21 58.4785  -00 22 42.0481    5.811562574   -2.00    7.43    42.37</t>
    </r>
    <r>
      <rPr>
        <b/>
        <sz val="10"/>
        <rFont val="Arial Unicode MS"/>
        <family val="2"/>
      </rPr>
      <t xml:space="preserve"> </t>
    </r>
  </si>
  <si>
    <r>
      <t xml:space="preserve">  1 12  2008 22 44 60.00  292 22  6.0832  -00 22 42.0826    5.811669545   -2.00    7.43    42.37</t>
    </r>
    <r>
      <rPr>
        <b/>
        <sz val="10"/>
        <rFont val="Arial Unicode MS"/>
        <family val="2"/>
      </rPr>
      <t xml:space="preserve"> </t>
    </r>
  </si>
  <si>
    <r>
      <t xml:space="preserve">  1 12  2008 23  0  0.00  292 22 13.6884  -00 22 42.1171    5.811776497   -2.00    7.43    42.36</t>
    </r>
    <r>
      <rPr>
        <b/>
        <sz val="10"/>
        <rFont val="Arial Unicode MS"/>
        <family val="2"/>
      </rPr>
      <t xml:space="preserve"> </t>
    </r>
  </si>
  <si>
    <r>
      <t xml:space="preserve">  1 12  2008 23 15  0.00  292 22 21.2941  -00 22 42.1516    5.811883431   -1.99    7.43    42.35</t>
    </r>
    <r>
      <rPr>
        <b/>
        <sz val="10"/>
        <rFont val="Arial Unicode MS"/>
        <family val="2"/>
      </rPr>
      <t xml:space="preserve"> </t>
    </r>
  </si>
  <si>
    <r>
      <t xml:space="preserve">  1 12  2008 23 29 60.00  292 22 28.9003  -00 22 42.1861    5.811990348   -1.99    7.43    42.34</t>
    </r>
    <r>
      <rPr>
        <b/>
        <sz val="10"/>
        <rFont val="Arial Unicode MS"/>
        <family val="2"/>
      </rPr>
      <t xml:space="preserve"> </t>
    </r>
  </si>
  <si>
    <r>
      <t xml:space="preserve">  1 12  2008 23 45  0.00  292 22 36.5070  -00 22 42.2206    5.812097247   -1.99    7.43    42.33</t>
    </r>
    <r>
      <rPr>
        <b/>
        <sz val="10"/>
        <rFont val="Arial Unicode MS"/>
        <family val="2"/>
      </rPr>
      <t xml:space="preserve"> </t>
    </r>
  </si>
  <si>
    <r>
      <t xml:space="preserve">  2 12  2008  0  0  0.00  292 22 44.1142  -00 22 42.2551    5.812204127   -1.99    7.42    42.32</t>
    </r>
    <r>
      <rPr>
        <b/>
        <sz val="10"/>
        <rFont val="Arial Unicode MS"/>
        <family val="2"/>
      </rPr>
      <t xml:space="preserve"> </t>
    </r>
  </si>
  <si>
    <t>Coordonnées géocentriques écliptiques de Jupiter</t>
  </si>
  <si>
    <t>Heures</t>
  </si>
  <si>
    <t>longitude</t>
  </si>
  <si>
    <t>latitude</t>
  </si>
  <si>
    <t>Lune</t>
  </si>
  <si>
    <t>Vénus</t>
  </si>
  <si>
    <t>Jupiter</t>
  </si>
  <si>
    <t>Conjonctions géocentriques Lune - Vénus - Jupiter</t>
  </si>
  <si>
    <t>1er décembre 2008</t>
  </si>
  <si>
    <r>
      <t>#######################################################################################</t>
    </r>
    <r>
      <rPr>
        <b/>
        <sz val="10"/>
        <rFont val="Arial Unicode MS"/>
        <family val="2"/>
      </rPr>
      <t xml:space="preserve"> </t>
    </r>
  </si>
  <si>
    <r>
      <t xml:space="preserve">                       EPHEMERIDES DES CORPS DU SYSTEME SOLAIRE  </t>
    </r>
    <r>
      <rPr>
        <b/>
        <sz val="10"/>
        <rFont val="Arial Unicode MS"/>
        <family val="2"/>
      </rPr>
      <t xml:space="preserve"> </t>
    </r>
  </si>
  <si>
    <r>
      <t xml:space="preserve"> #######################################################################################</t>
    </r>
    <r>
      <rPr>
        <b/>
        <sz val="10"/>
        <rFont val="Arial Unicode MS"/>
        <family val="2"/>
      </rPr>
      <t xml:space="preserve"> </t>
    </r>
  </si>
  <si>
    <r>
      <t xml:space="preserve"> </t>
    </r>
    <r>
      <rPr>
        <b/>
        <sz val="10"/>
        <rFont val="Arial Unicode MS"/>
        <family val="2"/>
      </rPr>
      <t xml:space="preserve"> </t>
    </r>
  </si>
  <si>
    <r>
      <t xml:space="preserve">  Satellite 10 Lune</t>
    </r>
    <r>
      <rPr>
        <b/>
        <sz val="10"/>
        <rFont val="Arial Unicode MS"/>
        <family val="2"/>
      </rPr>
      <t xml:space="preserve"> </t>
    </r>
  </si>
  <si>
    <r>
      <t xml:space="preserve">  Theorie planetaire DE405/LE405</t>
    </r>
    <r>
      <rPr>
        <b/>
        <sz val="10"/>
        <rFont val="Arial Unicode MS"/>
        <family val="2"/>
      </rPr>
      <t xml:space="preserve"> </t>
    </r>
  </si>
  <si>
    <r>
      <t xml:space="preserve">  Coordonnees Moyennes de la date</t>
    </r>
    <r>
      <rPr>
        <b/>
        <sz val="10"/>
        <rFont val="Arial Unicode MS"/>
        <family val="2"/>
      </rPr>
      <t xml:space="preserve"> </t>
    </r>
  </si>
  <si>
    <r>
      <t xml:space="preserve">  Centre du repere : geocentre</t>
    </r>
    <r>
      <rPr>
        <b/>
        <sz val="10"/>
        <rFont val="Arial Unicode MS"/>
        <family val="2"/>
      </rPr>
      <t xml:space="preserve"> </t>
    </r>
  </si>
  <si>
    <r>
      <t xml:space="preserve">  Coordonnees ecliptiques (lambda, beta)</t>
    </r>
    <r>
      <rPr>
        <b/>
        <sz val="10"/>
        <rFont val="Arial Unicode MS"/>
        <family val="2"/>
      </rPr>
      <t xml:space="preserve"> </t>
    </r>
  </si>
  <si>
    <r>
      <t xml:space="preserve">          Date UTC            Long.            Lat.          Distance     V.Mag   Phase   Elong.</t>
    </r>
    <r>
      <rPr>
        <b/>
        <sz val="10"/>
        <rFont val="Arial Unicode MS"/>
        <family val="2"/>
      </rPr>
      <t xml:space="preserve"> </t>
    </r>
  </si>
  <si>
    <r>
      <t xml:space="preserve">              h  m  s       o  '  "         o  '  "            Rt.                  o        o</t>
    </r>
    <r>
      <rPr>
        <b/>
        <sz val="10"/>
        <rFont val="Arial Unicode MS"/>
        <family val="2"/>
      </rPr>
      <t xml:space="preserve"> </t>
    </r>
  </si>
  <si>
    <r>
      <t xml:space="preserve">  1 12  2008  0  0  0.00  284 50 45.6601  -02 14 42.0195   63.626724751   -6.73  144.17    35.86</t>
    </r>
    <r>
      <rPr>
        <b/>
        <sz val="10"/>
        <rFont val="Arial Unicode MS"/>
        <family val="2"/>
      </rPr>
      <t xml:space="preserve"> </t>
    </r>
  </si>
  <si>
    <r>
      <t xml:space="preserve">  1 12  2008  0 14 60.00  284 58  8.1142  -02 14  6.7752   63.625006788   -6.74  144.06    35.98</t>
    </r>
    <r>
      <rPr>
        <b/>
        <sz val="10"/>
        <rFont val="Arial Unicode MS"/>
        <family val="2"/>
      </rPr>
      <t xml:space="preserve"> </t>
    </r>
  </si>
  <si>
    <r>
      <t xml:space="preserve">  1 12  2008  0 30  0.00  285  5 30.5766  -02 13 31.4915   63.623273906   -6.75  143.94    36.09</t>
    </r>
    <r>
      <rPr>
        <b/>
        <sz val="10"/>
        <rFont val="Arial Unicode MS"/>
        <family val="2"/>
      </rPr>
      <t xml:space="preserve"> </t>
    </r>
  </si>
  <si>
    <r>
      <t xml:space="preserve">  1 12  2008  0 45  0.00  285 12 53.0474  -02 12 56.1684   63.621526090   -6.76  143.83    36.20</t>
    </r>
    <r>
      <rPr>
        <b/>
        <sz val="10"/>
        <rFont val="Arial Unicode MS"/>
        <family val="2"/>
      </rPr>
      <t xml:space="preserve"> </t>
    </r>
  </si>
  <si>
    <r>
      <t xml:space="preserve">  1 12  2008  0 59 60.00  285 20 15.5268  -02 12 20.8062   63.619763321   -6.78  143.72    36.31</t>
    </r>
    <r>
      <rPr>
        <b/>
        <sz val="10"/>
        <rFont val="Arial Unicode MS"/>
        <family val="2"/>
      </rPr>
      <t xml:space="preserve"> </t>
    </r>
  </si>
  <si>
    <r>
      <t xml:space="preserve">  1 12  2008  1 15  0.00  285 27 38.0151  -02 11 45.4050   63.617985581   -6.79  143.61    36.42</t>
    </r>
    <r>
      <rPr>
        <b/>
        <sz val="10"/>
        <rFont val="Arial Unicode MS"/>
        <family val="2"/>
      </rPr>
      <t xml:space="preserve"> </t>
    </r>
  </si>
  <si>
    <r>
      <t xml:space="preserve">  1 12  2008  1 30  0.00  285 35  0.5125  -02 11  9.9650   63.616192853   -6.80  143.50    36.53</t>
    </r>
    <r>
      <rPr>
        <b/>
        <sz val="10"/>
        <rFont val="Arial Unicode MS"/>
        <family val="2"/>
      </rPr>
      <t xml:space="preserve"> </t>
    </r>
  </si>
  <si>
    <r>
      <t xml:space="preserve">  1 12  2008  1 44 60.00  285 42 23.0192  -02 10 34.4862   63.614385118   -6.81  143.38    36.65</t>
    </r>
    <r>
      <rPr>
        <b/>
        <sz val="10"/>
        <rFont val="Arial Unicode MS"/>
        <family val="2"/>
      </rPr>
      <t xml:space="preserve"> </t>
    </r>
  </si>
  <si>
    <r>
      <t xml:space="preserve">  1 12  2008  2  0  0.00  285 49 45.5355  -02  9 58.9689   63.612562360   -6.82  143.27    36.76</t>
    </r>
    <r>
      <rPr>
        <b/>
        <sz val="10"/>
        <rFont val="Arial Unicode MS"/>
        <family val="2"/>
      </rPr>
      <t xml:space="preserve"> </t>
    </r>
  </si>
  <si>
    <r>
      <t xml:space="preserve">  1 12  2008  2 15  0.00  285 57  8.0615  -02  9 23.4132   63.610724560   -6.83  143.16    36.87</t>
    </r>
    <r>
      <rPr>
        <b/>
        <sz val="10"/>
        <rFont val="Arial Unicode MS"/>
        <family val="2"/>
      </rPr>
      <t xml:space="preserve"> </t>
    </r>
  </si>
  <si>
    <r>
      <t xml:space="preserve">  1 12  2008  2 29 60.00  286  4 30.5974  -02  8 47.8192   63.608871700   -6.84  143.05    36.98</t>
    </r>
    <r>
      <rPr>
        <b/>
        <sz val="10"/>
        <rFont val="Arial Unicode MS"/>
        <family val="2"/>
      </rPr>
      <t xml:space="preserve"> </t>
    </r>
  </si>
  <si>
    <r>
      <t xml:space="preserve">  1 12  2008  2 45  0.00  286 11 53.1435  -02  8 12.1871   63.607003764   -6.85  142.94    37.09</t>
    </r>
    <r>
      <rPr>
        <b/>
        <sz val="10"/>
        <rFont val="Arial Unicode MS"/>
        <family val="2"/>
      </rPr>
      <t xml:space="preserve"> </t>
    </r>
  </si>
  <si>
    <r>
      <t xml:space="preserve">  1 12  2008  3  0  0.00  286 19 15.7000  -02  7 36.5170   63.605120734   -6.86  142.82    37.20</t>
    </r>
    <r>
      <rPr>
        <b/>
        <sz val="10"/>
        <rFont val="Arial Unicode MS"/>
        <family val="2"/>
      </rPr>
      <t xml:space="preserve"> </t>
    </r>
  </si>
  <si>
    <r>
      <t xml:space="preserve">  1 12  2008  3 14 60.00  286 26 38.2672  -02  7  0.8090   63.603222591   -6.87  142.71    37.32</t>
    </r>
    <r>
      <rPr>
        <b/>
        <sz val="10"/>
        <rFont val="Arial Unicode MS"/>
        <family val="2"/>
      </rPr>
      <t xml:space="preserve"> </t>
    </r>
  </si>
  <si>
    <r>
      <t xml:space="preserve">  1 12  2008  3 30  0.00  286 34  0.8452  -02  6 25.0634   63.601309319   -6.88  142.60    37.43</t>
    </r>
    <r>
      <rPr>
        <b/>
        <sz val="10"/>
        <rFont val="Arial Unicode MS"/>
        <family val="2"/>
      </rPr>
      <t xml:space="preserve"> </t>
    </r>
  </si>
  <si>
    <r>
      <t xml:space="preserve">  1 12  2008  3 45  0.00  286 41 23.4342  -02  5 49.2803   63.599380900   -6.89  142.49    37.54</t>
    </r>
    <r>
      <rPr>
        <b/>
        <sz val="10"/>
        <rFont val="Arial Unicode MS"/>
        <family val="2"/>
      </rPr>
      <t xml:space="preserve"> </t>
    </r>
  </si>
  <si>
    <r>
      <t xml:space="preserve">  1 12  2008  3 59 60.00  286 48 46.0345  -02  5 13.4598   63.597437317   -6.90  142.38    37.65</t>
    </r>
    <r>
      <rPr>
        <b/>
        <sz val="10"/>
        <rFont val="Arial Unicode MS"/>
        <family val="2"/>
      </rPr>
      <t xml:space="preserve"> </t>
    </r>
  </si>
  <si>
    <r>
      <t xml:space="preserve">  1 12  2008  4 15  0.00  286 56  8.6464  -02  4 37.6020   63.595478552   -6.92  142.27    37.76</t>
    </r>
    <r>
      <rPr>
        <b/>
        <sz val="10"/>
        <rFont val="Arial Unicode MS"/>
        <family val="2"/>
      </rPr>
      <t xml:space="preserve"> </t>
    </r>
  </si>
  <si>
    <r>
      <t xml:space="preserve">  1 12  2008  4 30  0.00  287  3 31.2699  -02  4  1.7071   63.593504588   -6.93  142.15    37.87</t>
    </r>
    <r>
      <rPr>
        <b/>
        <sz val="10"/>
        <rFont val="Arial Unicode MS"/>
        <family val="2"/>
      </rPr>
      <t xml:space="preserve"> </t>
    </r>
  </si>
  <si>
    <r>
      <t xml:space="preserve">  1 12  2008  4 44 60.00  287 10 53.9055  -02  3 25.7753   63.591515407   -6.94  142.04    37.99</t>
    </r>
    <r>
      <rPr>
        <b/>
        <sz val="10"/>
        <rFont val="Arial Unicode MS"/>
        <family val="2"/>
      </rPr>
      <t xml:space="preserve"> </t>
    </r>
  </si>
  <si>
    <r>
      <t xml:space="preserve">  1 12  2008  5  0  0.00  287 18 16.5532  -02  2 49.8067   63.589510993   -6.95  141.93    38.10</t>
    </r>
    <r>
      <rPr>
        <b/>
        <sz val="10"/>
        <rFont val="Arial Unicode MS"/>
        <family val="2"/>
      </rPr>
      <t xml:space="preserve"> </t>
    </r>
  </si>
  <si>
    <r>
      <t xml:space="preserve">  1 12  2008  5 15  0.00  287 25 39.2133  -02  2 13.8015   63.587491327   -6.96  141.82    38.21</t>
    </r>
    <r>
      <rPr>
        <b/>
        <sz val="10"/>
        <rFont val="Arial Unicode MS"/>
        <family val="2"/>
      </rPr>
      <t xml:space="preserve"> </t>
    </r>
  </si>
  <si>
    <r>
      <t xml:space="preserve">  1 12  2008  5 29 60.00  287 33  1.8860  -02  1 37.7597   63.585456393   -6.97  141.71    38.32</t>
    </r>
    <r>
      <rPr>
        <b/>
        <sz val="10"/>
        <rFont val="Arial Unicode MS"/>
        <family val="2"/>
      </rPr>
      <t xml:space="preserve"> </t>
    </r>
  </si>
  <si>
    <r>
      <t xml:space="preserve">  1 12  2008  5 45  0.00  287 40 24.5716  -02  1  1.6816   63.583406174   -6.98  141.59    38.43</t>
    </r>
    <r>
      <rPr>
        <b/>
        <sz val="10"/>
        <rFont val="Arial Unicode MS"/>
        <family val="2"/>
      </rPr>
      <t xml:space="preserve"> </t>
    </r>
  </si>
  <si>
    <r>
      <t xml:space="preserve">  1 12  2008  6  0  0.00  287 47 47.2703  -02  0 25.5672   63.581340652   -6.99  141.48    38.54</t>
    </r>
    <r>
      <rPr>
        <b/>
        <sz val="10"/>
        <rFont val="Arial Unicode MS"/>
        <family val="2"/>
      </rPr>
      <t xml:space="preserve"> </t>
    </r>
  </si>
  <si>
    <r>
      <t xml:space="preserve">  1 12  2008  6 14 60.00  287 55  9.9823  -01 59 49.4169   63.579259810   -7.00  141.37    38.66</t>
    </r>
    <r>
      <rPr>
        <b/>
        <sz val="10"/>
        <rFont val="Arial Unicode MS"/>
        <family val="2"/>
      </rPr>
      <t xml:space="preserve"> </t>
    </r>
  </si>
  <si>
    <r>
      <t xml:space="preserve">  1 12  2008  6 30  0.00  288  2 32.7079  -01 59 13.2305   63.577163631   -7.01  141.26    38.77</t>
    </r>
    <r>
      <rPr>
        <b/>
        <sz val="10"/>
        <rFont val="Arial Unicode MS"/>
        <family val="2"/>
      </rPr>
      <t xml:space="preserve"> </t>
    </r>
  </si>
  <si>
    <r>
      <t xml:space="preserve">  1 12  2008  6 45  0.00  288  9 55.4472  -01 58 37.0085   63.575052098   -7.02  141.15    38.88</t>
    </r>
    <r>
      <rPr>
        <b/>
        <sz val="10"/>
        <rFont val="Arial Unicode MS"/>
        <family val="2"/>
      </rPr>
      <t xml:space="preserve"> </t>
    </r>
  </si>
  <si>
    <r>
      <t xml:space="preserve">  1 12  2008  6 59 60.00  288 17 18.2004  -01 58  0.7508   63.572925195   -7.03  141.03    38.99</t>
    </r>
    <r>
      <rPr>
        <b/>
        <sz val="10"/>
        <rFont val="Arial Unicode MS"/>
        <family val="2"/>
      </rPr>
      <t xml:space="preserve"> </t>
    </r>
  </si>
  <si>
    <r>
      <t xml:space="preserve">  1 12  2008  7 15  0.00  288 24 40.9680  -01 57 24.4576   63.570782904   -7.04  140.92    39.10</t>
    </r>
    <r>
      <rPr>
        <b/>
        <sz val="10"/>
        <rFont val="Arial Unicode MS"/>
        <family val="2"/>
      </rPr>
      <t xml:space="preserve"> </t>
    </r>
  </si>
  <si>
    <r>
      <t xml:space="preserve">  1 12  2008  7 30  0.00  288 32  3.7500  -01 56 48.1291   63.568625208   -7.05  140.81    39.22</t>
    </r>
    <r>
      <rPr>
        <b/>
        <sz val="10"/>
        <rFont val="Arial Unicode MS"/>
        <family val="2"/>
      </rPr>
      <t xml:space="preserve"> </t>
    </r>
  </si>
  <si>
    <r>
      <t xml:space="preserve">  1 12  2008  7 44 60.00  288 39 26.5466  -01 56 11.7655   63.566452090   -7.06  140.70    39.33</t>
    </r>
    <r>
      <rPr>
        <b/>
        <sz val="10"/>
        <rFont val="Arial Unicode MS"/>
        <family val="2"/>
      </rPr>
      <t xml:space="preserve"> </t>
    </r>
  </si>
  <si>
    <r>
      <t xml:space="preserve">  1 12  2008  8  0  0.00  288 46 49.3582  -01 55 35.3668   63.564263534   -7.07  140.58    39.44</t>
    </r>
    <r>
      <rPr>
        <b/>
        <sz val="10"/>
        <rFont val="Arial Unicode MS"/>
        <family val="2"/>
      </rPr>
      <t xml:space="preserve"> </t>
    </r>
  </si>
  <si>
    <r>
      <t xml:space="preserve">  1 12  2008  8 15  0.00  288 54 12.1849  -01 54 58.9332   63.562059522   -7.08  140.47    39.55</t>
    </r>
    <r>
      <rPr>
        <b/>
        <sz val="10"/>
        <rFont val="Arial Unicode MS"/>
        <family val="2"/>
      </rPr>
      <t xml:space="preserve"> </t>
    </r>
  </si>
  <si>
    <r>
      <t xml:space="preserve">  1 12  2008  8 29 60.00  289  1 35.0270  -01 54 22.4650   63.559840039   -7.09  140.36    39.66</t>
    </r>
    <r>
      <rPr>
        <b/>
        <sz val="10"/>
        <rFont val="Arial Unicode MS"/>
        <family val="2"/>
      </rPr>
      <t xml:space="preserve"> </t>
    </r>
  </si>
  <si>
    <r>
      <t xml:space="preserve">  1 12  2008  8 45  0.00  289  8 57.8848  -01 53 45.9621   63.557605066   -7.10  140.25    39.78</t>
    </r>
    <r>
      <rPr>
        <b/>
        <sz val="10"/>
        <rFont val="Arial Unicode MS"/>
        <family val="2"/>
      </rPr>
      <t xml:space="preserve"> </t>
    </r>
  </si>
  <si>
    <r>
      <t xml:space="preserve">  1 12  2008  9  0  0.00  289 16 20.7583  -01 53  9.4248   63.555354589   -7.11  140.14    39.89</t>
    </r>
    <r>
      <rPr>
        <b/>
        <sz val="10"/>
        <rFont val="Arial Unicode MS"/>
        <family val="2"/>
      </rPr>
      <t xml:space="preserve"> </t>
    </r>
  </si>
  <si>
    <r>
      <t xml:space="preserve">  1 12  2008  9 14 60.00  289 23 43.6480  -01 52 32.8532   63.553088589   -7.12  140.02    40.00</t>
    </r>
    <r>
      <rPr>
        <b/>
        <sz val="10"/>
        <rFont val="Arial Unicode MS"/>
        <family val="2"/>
      </rPr>
      <t xml:space="preserve"> </t>
    </r>
  </si>
  <si>
    <r>
      <t xml:space="preserve">  1 12  2008  9 30  0.00  289 31  6.5539  -01 51 56.2475   63.550807051   -7.13  139.91    40.11</t>
    </r>
    <r>
      <rPr>
        <b/>
        <sz val="10"/>
        <rFont val="Arial Unicode MS"/>
        <family val="2"/>
      </rPr>
      <t xml:space="preserve"> </t>
    </r>
  </si>
  <si>
    <r>
      <t xml:space="preserve">  1 12  2008  9 45  0.00  289 38 29.4764  -01 51 19.6078   63.548509958   -7.14  139.80    40.22</t>
    </r>
    <r>
      <rPr>
        <b/>
        <sz val="10"/>
        <rFont val="Arial Unicode MS"/>
        <family val="2"/>
      </rPr>
      <t xml:space="preserve"> </t>
    </r>
  </si>
  <si>
    <r>
      <t xml:space="preserve">  1 12  2008  9 59 60.00  289 45 52.4157  -01 50 42.9343   63.546197293   -7.15  139.69    40.33</t>
    </r>
    <r>
      <rPr>
        <b/>
        <sz val="10"/>
        <rFont val="Arial Unicode MS"/>
        <family val="2"/>
      </rPr>
      <t xml:space="preserve"> </t>
    </r>
  </si>
  <si>
    <r>
      <t xml:space="preserve">  1 12  2008 10 15  0.00  289 53 15.3721  -01 50  6.2271   63.543869039   -7.16  139.58    40.45</t>
    </r>
    <r>
      <rPr>
        <b/>
        <sz val="10"/>
        <rFont val="Arial Unicode MS"/>
        <family val="2"/>
      </rPr>
      <t xml:space="preserve"> </t>
    </r>
  </si>
  <si>
    <r>
      <t xml:space="preserve">  1 12  2008 10 30  0.00  290  0 38.3456  -01 49 29.4864   63.541525182   -7.17  139.46    40.56</t>
    </r>
    <r>
      <rPr>
        <b/>
        <sz val="10"/>
        <rFont val="Arial Unicode MS"/>
        <family val="2"/>
      </rPr>
      <t xml:space="preserve"> </t>
    </r>
  </si>
  <si>
    <r>
      <t xml:space="preserve">  1 12  2008 10 44 60.00  290  8  1.3367  -01 48 52.7122   63.539165704   -7.18  139.35    40.67</t>
    </r>
    <r>
      <rPr>
        <b/>
        <sz val="10"/>
        <rFont val="Arial Unicode MS"/>
        <family val="2"/>
      </rPr>
      <t xml:space="preserve"> </t>
    </r>
  </si>
  <si>
    <r>
      <t xml:space="preserve">  1 12  2008 11  0  0.00  290 15 24.3455  -01 48 15.9049   63.536790588   -7.19  139.24    40.78</t>
    </r>
    <r>
      <rPr>
        <b/>
        <sz val="10"/>
        <rFont val="Arial Unicode MS"/>
        <family val="2"/>
      </rPr>
      <t xml:space="preserve"> </t>
    </r>
  </si>
  <si>
    <r>
      <t xml:space="preserve">  1 12  2008 11 15  0.00  290 22 47.3723  -01 47 39.0644   63.534399820   -7.20  139.13    40.89</t>
    </r>
    <r>
      <rPr>
        <b/>
        <sz val="10"/>
        <rFont val="Arial Unicode MS"/>
        <family val="2"/>
      </rPr>
      <t xml:space="preserve"> </t>
    </r>
  </si>
  <si>
    <r>
      <t xml:space="preserve">  1 12  2008 11 29 60.00  290 30 10.4172  -01 47  2.1911   63.531993381   -7.20  139.01    41.01</t>
    </r>
    <r>
      <rPr>
        <b/>
        <sz val="10"/>
        <rFont val="Arial Unicode MS"/>
        <family val="2"/>
      </rPr>
      <t xml:space="preserve"> </t>
    </r>
  </si>
  <si>
    <r>
      <t xml:space="preserve">  1 12  2008 11 45  0.00  290 37 33.4807  -01 46 25.2849   63.529571257   -7.21  138.90    41.12</t>
    </r>
    <r>
      <rPr>
        <b/>
        <sz val="10"/>
        <rFont val="Arial Unicode MS"/>
        <family val="2"/>
      </rPr>
      <t xml:space="preserve"> </t>
    </r>
  </si>
  <si>
    <r>
      <t xml:space="preserve">  1 12  2008 12  0  0.00  290 44 56.5628  -01 45 48.3461   63.527133431   -7.22  138.79    41.23</t>
    </r>
    <r>
      <rPr>
        <b/>
        <sz val="10"/>
        <rFont val="Arial Unicode MS"/>
        <family val="2"/>
      </rPr>
      <t xml:space="preserve"> </t>
    </r>
  </si>
  <si>
    <r>
      <t xml:space="preserve">  1 12  2008 12 14 60.00  290 52 19.6638  -01 45 11.3748   63.524679888   -7.23  138.68    41.34</t>
    </r>
    <r>
      <rPr>
        <b/>
        <sz val="10"/>
        <rFont val="Arial Unicode MS"/>
        <family val="2"/>
      </rPr>
      <t xml:space="preserve"> </t>
    </r>
  </si>
  <si>
    <r>
      <t xml:space="preserve">  1 12  2008 12 30  0.00  290 59 42.7840  -01 44 34.3712   63.522210610   -7.24  138.57    41.45</t>
    </r>
    <r>
      <rPr>
        <b/>
        <sz val="10"/>
        <rFont val="Arial Unicode MS"/>
        <family val="2"/>
      </rPr>
      <t xml:space="preserve"> </t>
    </r>
  </si>
  <si>
    <r>
      <t xml:space="preserve">  1 12  2008 12 45  0.00  291  7  5.9236  -01 43 57.3354   63.519725583   -7.25  138.45    41.57</t>
    </r>
    <r>
      <rPr>
        <b/>
        <sz val="10"/>
        <rFont val="Arial Unicode MS"/>
        <family val="2"/>
      </rPr>
      <t xml:space="preserve"> </t>
    </r>
  </si>
  <si>
    <r>
      <t xml:space="preserve">  1 12  2008 12 59 60.00  291 14 29.0829  -01 43 20.2675   63.517224790   -7.26  138.34    41.68</t>
    </r>
    <r>
      <rPr>
        <b/>
        <sz val="10"/>
        <rFont val="Arial Unicode MS"/>
        <family val="2"/>
      </rPr>
      <t xml:space="preserve"> </t>
    </r>
  </si>
  <si>
    <r>
      <t xml:space="preserve">  1 12  2008 13 15  0.00  291 21 52.2620  -01 42 43.1678   63.514708215   -7.27  138.23    41.79</t>
    </r>
    <r>
      <rPr>
        <b/>
        <sz val="10"/>
        <rFont val="Arial Unicode MS"/>
        <family val="2"/>
      </rPr>
      <t xml:space="preserve"> </t>
    </r>
  </si>
  <si>
    <r>
      <t xml:space="preserve">  1 12  2008 13 30  0.00  291 29 15.4613  -01 42  6.0363   63.512175843   -7.28  138.12    41.90</t>
    </r>
    <r>
      <rPr>
        <b/>
        <sz val="10"/>
        <rFont val="Arial Unicode MS"/>
        <family val="2"/>
      </rPr>
      <t xml:space="preserve"> </t>
    </r>
  </si>
  <si>
    <r>
      <t xml:space="preserve">  1 12  2008 13 44 60.00  291 36 38.6810  -01 41 28.8733   63.509627658   -7.29  138.00    42.02</t>
    </r>
    <r>
      <rPr>
        <b/>
        <sz val="10"/>
        <rFont val="Arial Unicode MS"/>
        <family val="2"/>
      </rPr>
      <t xml:space="preserve"> </t>
    </r>
  </si>
  <si>
    <r>
      <t xml:space="preserve">  1 12  2008 14  0  0.00  291 44  1.9213  -01 40 51.6788   63.507063644   -7.30  137.89    42.13</t>
    </r>
    <r>
      <rPr>
        <b/>
        <sz val="10"/>
        <rFont val="Arial Unicode MS"/>
        <family val="2"/>
      </rPr>
      <t xml:space="preserve"> </t>
    </r>
  </si>
  <si>
    <r>
      <t xml:space="preserve">  1 12  2008 14 15  0.00  291 51 25.1824  -01 40 14.4530   63.504483786   -7.31  137.78    42.24</t>
    </r>
    <r>
      <rPr>
        <b/>
        <sz val="10"/>
        <rFont val="Arial Unicode MS"/>
        <family val="2"/>
      </rPr>
      <t xml:space="preserve"> </t>
    </r>
  </si>
  <si>
    <r>
      <t xml:space="preserve">  1 12  2008 14 29 60.00  291 58 48.4647  -01 39 37.1961   63.501888067   -7.32  137.67    42.35</t>
    </r>
    <r>
      <rPr>
        <b/>
        <sz val="10"/>
        <rFont val="Arial Unicode MS"/>
        <family val="2"/>
      </rPr>
      <t xml:space="preserve"> </t>
    </r>
  </si>
  <si>
    <r>
      <t xml:space="preserve">  1 12  2008 14 45  0.00  292  6 11.7683  -01 38 59.9083   63.499276473   -7.33  137.55    42.46</t>
    </r>
    <r>
      <rPr>
        <b/>
        <sz val="10"/>
        <rFont val="Arial Unicode MS"/>
        <family val="2"/>
      </rPr>
      <t xml:space="preserve"> </t>
    </r>
  </si>
  <si>
    <r>
      <t xml:space="preserve">  1 12  2008 15  0  0.00  292 13 35.0936  -01 38 22.5896   63.496648988   -7.33  137.44    42.58</t>
    </r>
    <r>
      <rPr>
        <b/>
        <sz val="10"/>
        <rFont val="Arial Unicode MS"/>
        <family val="2"/>
      </rPr>
      <t xml:space="preserve"> </t>
    </r>
  </si>
  <si>
    <r>
      <t xml:space="preserve">  1 12  2008 15 14 60.00  292 20 58.4406  -01 37 45.2402   63.494005597   -7.34  137.33    42.69</t>
    </r>
    <r>
      <rPr>
        <b/>
        <sz val="10"/>
        <rFont val="Arial Unicode MS"/>
        <family val="2"/>
      </rPr>
      <t xml:space="preserve"> </t>
    </r>
  </si>
  <si>
    <r>
      <t xml:space="preserve">  1 12  2008 15 30  0.00  292 28 21.8098  -01 37  7.8603   63.491346283   -7.35  137.22    42.80</t>
    </r>
    <r>
      <rPr>
        <b/>
        <sz val="10"/>
        <rFont val="Arial Unicode MS"/>
        <family val="2"/>
      </rPr>
      <t xml:space="preserve"> </t>
    </r>
  </si>
  <si>
    <r>
      <t xml:space="preserve">  1 12  2008 15 45  0.00  292 35 45.2014  -01 36 30.4500   63.488671033   -7.36  137.10    42.91</t>
    </r>
    <r>
      <rPr>
        <b/>
        <sz val="10"/>
        <rFont val="Arial Unicode MS"/>
        <family val="2"/>
      </rPr>
      <t xml:space="preserve"> </t>
    </r>
  </si>
  <si>
    <r>
      <t xml:space="preserve">  1 12  2008 15 59 60.00  292 43  8.6155  -01 35 53.0095   63.485979830   -7.37  136.99    43.02</t>
    </r>
    <r>
      <rPr>
        <b/>
        <sz val="10"/>
        <rFont val="Arial Unicode MS"/>
        <family val="2"/>
      </rPr>
      <t xml:space="preserve"> </t>
    </r>
  </si>
  <si>
    <r>
      <t xml:space="preserve">  1 12  2008 16 15  0.00  292 50 32.0525  -01 35 15.5390   63.483272660   -7.38  136.88    43.14</t>
    </r>
    <r>
      <rPr>
        <b/>
        <sz val="10"/>
        <rFont val="Arial Unicode MS"/>
        <family val="2"/>
      </rPr>
      <t xml:space="preserve"> </t>
    </r>
  </si>
  <si>
    <r>
      <t xml:space="preserve">  1 12  2008 16 30  0.00  292 57 55.5125  -01 34 38.0385   63.480549507   -7.39  136.77    43.25</t>
    </r>
    <r>
      <rPr>
        <b/>
        <sz val="10"/>
        <rFont val="Arial Unicode MS"/>
        <family val="2"/>
      </rPr>
      <t xml:space="preserve"> </t>
    </r>
  </si>
  <si>
    <r>
      <t xml:space="preserve">  1 12  2008 16 44 60.00  293  5 18.9959  -01 34  0.5082   63.477810356   -7.40  136.66    43.36</t>
    </r>
    <r>
      <rPr>
        <b/>
        <sz val="10"/>
        <rFont val="Arial Unicode MS"/>
        <family val="2"/>
      </rPr>
      <t xml:space="preserve"> </t>
    </r>
  </si>
  <si>
    <r>
      <t xml:space="preserve">  1 12  2008 17  0  0.00  293 12 42.5030  -01 33 22.9484   63.475055192   -7.41  136.54    43.47</t>
    </r>
    <r>
      <rPr>
        <b/>
        <sz val="10"/>
        <rFont val="Arial Unicode MS"/>
        <family val="2"/>
      </rPr>
      <t xml:space="preserve"> </t>
    </r>
  </si>
  <si>
    <r>
      <t xml:space="preserve">  1 12  2008 17 15  0.00  293 20  6.0338  -01 32 45.3590   63.472284001   -7.41  136.43    43.59</t>
    </r>
    <r>
      <rPr>
        <b/>
        <sz val="10"/>
        <rFont val="Arial Unicode MS"/>
        <family val="2"/>
      </rPr>
      <t xml:space="preserve"> </t>
    </r>
  </si>
  <si>
    <r>
      <t xml:space="preserve">  1 12  2008 17 29 60.00  293 27 29.5887  -01 32  7.7404   63.469496767   -7.42  136.32    43.70</t>
    </r>
    <r>
      <rPr>
        <b/>
        <sz val="10"/>
        <rFont val="Arial Unicode MS"/>
        <family val="2"/>
      </rPr>
      <t xml:space="preserve"> </t>
    </r>
  </si>
  <si>
    <r>
      <t xml:space="preserve">  1 12  2008 17 45  0.00  293 34 53.1680  -01 31 30.0926   63.466693476   -7.43  136.21    43.81</t>
    </r>
    <r>
      <rPr>
        <b/>
        <sz val="10"/>
        <rFont val="Arial Unicode MS"/>
        <family val="2"/>
      </rPr>
      <t xml:space="preserve"> </t>
    </r>
  </si>
  <si>
    <r>
      <t xml:space="preserve">  1 12  2008 18  0  0.00  293 42 16.7719  -01 30 52.4158   63.463874113   -7.44  136.09    43.92</t>
    </r>
    <r>
      <rPr>
        <b/>
        <sz val="10"/>
        <rFont val="Arial Unicode MS"/>
        <family val="2"/>
      </rPr>
      <t xml:space="preserve"> </t>
    </r>
  </si>
  <si>
    <r>
      <t xml:space="preserve">  1 12  2008 18 14 60.00  293 49 40.4006  -01 30 14.7101   63.461038662   -7.45  135.98    44.04</t>
    </r>
    <r>
      <rPr>
        <b/>
        <sz val="10"/>
        <rFont val="Arial Unicode MS"/>
        <family val="2"/>
      </rPr>
      <t xml:space="preserve"> </t>
    </r>
  </si>
  <si>
    <r>
      <t xml:space="preserve">  1 12  2008 18 30  0.00  293 57  4.0545  -01 29 36.9758   63.458187110   -7.46  135.87    44.15</t>
    </r>
    <r>
      <rPr>
        <b/>
        <sz val="10"/>
        <rFont val="Arial Unicode MS"/>
        <family val="2"/>
      </rPr>
      <t xml:space="preserve"> </t>
    </r>
  </si>
  <si>
    <r>
      <t xml:space="preserve">  1 12  2008 18 45  0.00  294  4 27.7337  -01 28 59.2129   63.455319442   -7.47  135.76    44.26</t>
    </r>
    <r>
      <rPr>
        <b/>
        <sz val="10"/>
        <rFont val="Arial Unicode MS"/>
        <family val="2"/>
      </rPr>
      <t xml:space="preserve"> </t>
    </r>
  </si>
  <si>
    <r>
      <t xml:space="preserve">  1 12  2008 18 59 60.00  294 11 51.4385  -01 28 21.4215   63.452435644   -7.48  135.64    44.37</t>
    </r>
    <r>
      <rPr>
        <b/>
        <sz val="10"/>
        <rFont val="Arial Unicode MS"/>
        <family val="2"/>
      </rPr>
      <t xml:space="preserve"> </t>
    </r>
  </si>
  <si>
    <r>
      <t xml:space="preserve">  1 12  2008 19 15  0.00  294 19 15.1692  -01 27 43.6020   63.449535700   -7.48  135.53    44.48</t>
    </r>
    <r>
      <rPr>
        <b/>
        <sz val="10"/>
        <rFont val="Arial Unicode MS"/>
        <family val="2"/>
      </rPr>
      <t xml:space="preserve"> </t>
    </r>
  </si>
  <si>
    <r>
      <t xml:space="preserve">  1 12  2008 19 30  0.00  294 26 38.9260  -01 27  5.7544   63.446619596   -7.49  135.42    44.60</t>
    </r>
    <r>
      <rPr>
        <b/>
        <sz val="10"/>
        <rFont val="Arial Unicode MS"/>
        <family val="2"/>
      </rPr>
      <t xml:space="preserve"> </t>
    </r>
  </si>
  <si>
    <r>
      <t xml:space="preserve">  1 12  2008 19 44 60.00  294 34  2.7092  -01 26 27.8788   63.443687319   -7.50  135.30    44.71</t>
    </r>
    <r>
      <rPr>
        <b/>
        <sz val="10"/>
        <rFont val="Arial Unicode MS"/>
        <family val="2"/>
      </rPr>
      <t xml:space="preserve"> </t>
    </r>
  </si>
  <si>
    <r>
      <t xml:space="preserve">  1 12  2008 20  0  0.00  294 41 26.5191  -01 25 49.9754   63.440738854   -7.51  135.19    44.82</t>
    </r>
    <r>
      <rPr>
        <b/>
        <sz val="10"/>
        <rFont val="Arial Unicode MS"/>
        <family val="2"/>
      </rPr>
      <t xml:space="preserve"> </t>
    </r>
  </si>
  <si>
    <r>
      <t xml:space="preserve">  1 12  2008 20 15  0.00  294 48 50.3558  -01 25 12.0444   63.437774186   -7.52  135.08    44.93</t>
    </r>
    <r>
      <rPr>
        <b/>
        <sz val="10"/>
        <rFont val="Arial Unicode MS"/>
        <family val="2"/>
      </rPr>
      <t xml:space="preserve"> </t>
    </r>
  </si>
  <si>
    <r>
      <t xml:space="preserve">  1 12  2008 20 29 60.00  294 56 14.2197  -01 24 34.0860   63.434793302   -7.53  134.97    45.05</t>
    </r>
    <r>
      <rPr>
        <b/>
        <sz val="10"/>
        <rFont val="Arial Unicode MS"/>
        <family val="2"/>
      </rPr>
      <t xml:space="preserve"> </t>
    </r>
  </si>
  <si>
    <r>
      <t xml:space="preserve">  1 12  2008 20 45  0.00  295  3 38.1110  -01 23 56.1002   63.431796188   -7.54  134.85    45.16</t>
    </r>
    <r>
      <rPr>
        <b/>
        <sz val="10"/>
        <rFont val="Arial Unicode MS"/>
        <family val="2"/>
      </rPr>
      <t xml:space="preserve"> </t>
    </r>
  </si>
  <si>
    <r>
      <t xml:space="preserve">  1 12  2008 21  0  0.00  295 11  2.0300  -01 23 18.0872   63.428782829   -7.54  134.74    45.27</t>
    </r>
    <r>
      <rPr>
        <b/>
        <sz val="10"/>
        <rFont val="Arial Unicode MS"/>
        <family val="2"/>
      </rPr>
      <t xml:space="preserve"> </t>
    </r>
  </si>
  <si>
    <r>
      <t xml:space="preserve">  1 12  2008 21 14 60.00  295 18 25.9769  -01 22 40.0473   63.425753212   -7.55  134.63    45.38</t>
    </r>
    <r>
      <rPr>
        <b/>
        <sz val="10"/>
        <rFont val="Arial Unicode MS"/>
        <family val="2"/>
      </rPr>
      <t xml:space="preserve"> </t>
    </r>
  </si>
  <si>
    <r>
      <t xml:space="preserve">  1 12  2008 21 30  0.00  295 25 49.9520  -01 22  1.9804   63.422707322   -7.56  134.52    45.50</t>
    </r>
    <r>
      <rPr>
        <b/>
        <sz val="10"/>
        <rFont val="Arial Unicode MS"/>
        <family val="2"/>
      </rPr>
      <t xml:space="preserve"> </t>
    </r>
  </si>
  <si>
    <r>
      <t xml:space="preserve">  1 12  2008 21 45  0.00  295 33 13.9556  -01 21 23.8869   63.419645146   -7.57  134.40    45.61</t>
    </r>
    <r>
      <rPr>
        <b/>
        <sz val="10"/>
        <rFont val="Arial Unicode MS"/>
        <family val="2"/>
      </rPr>
      <t xml:space="preserve"> </t>
    </r>
  </si>
  <si>
    <r>
      <t xml:space="preserve">  1 12  2008 21 59 60.00  295 40 37.9878  -01 20 45.7668   63.416566671   -7.58  134.29    45.72</t>
    </r>
    <r>
      <rPr>
        <b/>
        <sz val="10"/>
        <rFont val="Arial Unicode MS"/>
        <family val="2"/>
      </rPr>
      <t xml:space="preserve"> </t>
    </r>
  </si>
  <si>
    <r>
      <t xml:space="preserve">  1 12  2008 22 15  0.00  295 48  2.0491  -01 20  7.6203   63.413471882   -7.59  134.18    45.83</t>
    </r>
    <r>
      <rPr>
        <b/>
        <sz val="10"/>
        <rFont val="Arial Unicode MS"/>
        <family val="2"/>
      </rPr>
      <t xml:space="preserve"> </t>
    </r>
  </si>
  <si>
    <r>
      <t xml:space="preserve">  1 12  2008 22 30  0.00  295 55 26.1395  -01 19 29.4475   63.410360766   -7.59  134.07    45.95</t>
    </r>
    <r>
      <rPr>
        <b/>
        <sz val="10"/>
        <rFont val="Arial Unicode MS"/>
        <family val="2"/>
      </rPr>
      <t xml:space="preserve"> </t>
    </r>
  </si>
  <si>
    <r>
      <t xml:space="preserve">  1 12  2008 22 44 60.00  296  2 50.2595  -01 18 51.2487   63.407233310   -7.60  133.95    46.06</t>
    </r>
    <r>
      <rPr>
        <b/>
        <sz val="10"/>
        <rFont val="Arial Unicode MS"/>
        <family val="2"/>
      </rPr>
      <t xml:space="preserve"> </t>
    </r>
  </si>
  <si>
    <r>
      <t xml:space="preserve">  1 12  2008 23  0  0.00  296 10 14.4093  -01 18 13.0239   63.404089500   -7.61  133.84    46.17</t>
    </r>
    <r>
      <rPr>
        <b/>
        <sz val="10"/>
        <rFont val="Arial Unicode MS"/>
        <family val="2"/>
      </rPr>
      <t xml:space="preserve"> </t>
    </r>
  </si>
  <si>
    <r>
      <t xml:space="preserve">  1 12  2008 23 15  0.00  296 17 38.5890  -01 17 34.7733   63.400929323   -7.62  133.73    46.28</t>
    </r>
    <r>
      <rPr>
        <b/>
        <sz val="10"/>
        <rFont val="Arial Unicode MS"/>
        <family val="2"/>
      </rPr>
      <t xml:space="preserve"> </t>
    </r>
  </si>
  <si>
    <r>
      <t xml:space="preserve">  1 12  2008 23 29 60.00  296 25  2.7991  -01 16 56.4971   63.397752765   -7.63  133.61    46.40</t>
    </r>
    <r>
      <rPr>
        <b/>
        <sz val="10"/>
        <rFont val="Arial Unicode MS"/>
        <family val="2"/>
      </rPr>
      <t xml:space="preserve"> </t>
    </r>
  </si>
  <si>
    <r>
      <t xml:space="preserve">  1 12  2008 23 45  0.00  296 32 27.0397  -01 16 18.1954   63.394559813   -7.63  133.50    46.51</t>
    </r>
    <r>
      <rPr>
        <b/>
        <sz val="10"/>
        <rFont val="Arial Unicode MS"/>
        <family val="2"/>
      </rPr>
      <t xml:space="preserve"> </t>
    </r>
  </si>
  <si>
    <r>
      <t xml:space="preserve">  2 12  2008  0  0  0.00  296 39 51.3115  -01 15 39.8684   63.391350591   -7.64  133.39    46.62</t>
    </r>
    <r>
      <rPr>
        <b/>
        <sz val="10"/>
        <rFont val="Arial Unicode MS"/>
        <family val="2"/>
      </rPr>
      <t xml:space="preserve"> </t>
    </r>
  </si>
  <si>
    <t>Coordonnées géocentriques écliptiques de la Lune</t>
  </si>
  <si>
    <r>
      <t xml:space="preserve">  Planete  2 Venus</t>
    </r>
    <r>
      <rPr>
        <b/>
        <sz val="10"/>
        <rFont val="Arial Unicode MS"/>
        <family val="2"/>
      </rPr>
      <t xml:space="preserve"> </t>
    </r>
  </si>
  <si>
    <r>
      <t xml:space="preserve">              h  m  s       o  '  "         o  '  "            ua.                  o        o</t>
    </r>
    <r>
      <rPr>
        <b/>
        <sz val="10"/>
        <rFont val="Arial Unicode MS"/>
        <family val="2"/>
      </rPr>
      <t xml:space="preserve"> </t>
    </r>
  </si>
  <si>
    <r>
      <t xml:space="preserve">  1 12  2008  0  0  0.00  291 49 17.3449  -02 23 25.9916    1.008625900   -4.14   66.99    42.83</t>
    </r>
    <r>
      <rPr>
        <b/>
        <sz val="10"/>
        <rFont val="Arial Unicode MS"/>
        <family val="2"/>
      </rPr>
      <t xml:space="preserve"> </t>
    </r>
  </si>
  <si>
    <r>
      <t xml:space="preserve">  1 12  2008  0 14 60.00  291 50  1.4947  -02 23 26.0560    1.008554254   -4.14   66.99    42.83</t>
    </r>
    <r>
      <rPr>
        <b/>
        <sz val="10"/>
        <rFont val="Arial Unicode MS"/>
        <family val="2"/>
      </rPr>
      <t xml:space="preserve"> </t>
    </r>
  </si>
  <si>
    <r>
      <t xml:space="preserve">  1 12  2008  0 30  0.00  291 50 45.6438  -02 23 26.1197    1.008482605   -4.14   67.00    42.84</t>
    </r>
    <r>
      <rPr>
        <b/>
        <sz val="10"/>
        <rFont val="Arial Unicode MS"/>
        <family val="2"/>
      </rPr>
      <t xml:space="preserve"> </t>
    </r>
  </si>
  <si>
    <r>
      <t xml:space="preserve">  1 12  2008  0 45  0.00  291 51 29.7924  -02 23 26.1827    1.008410955   -4.14   67.00    42.84</t>
    </r>
    <r>
      <rPr>
        <b/>
        <sz val="10"/>
        <rFont val="Arial Unicode MS"/>
        <family val="2"/>
      </rPr>
      <t xml:space="preserve"> </t>
    </r>
  </si>
  <si>
    <r>
      <t xml:space="preserve">  1 12  2008  0 59 60.00  291 52 13.9405  -02 23 26.2450    1.008339302   -4.14   67.01    42.84</t>
    </r>
    <r>
      <rPr>
        <b/>
        <sz val="10"/>
        <rFont val="Arial Unicode MS"/>
        <family val="2"/>
      </rPr>
      <t xml:space="preserve"> </t>
    </r>
  </si>
  <si>
    <r>
      <t xml:space="preserve">  1 12  2008  1 15  0.00  291 52 58.0879  -02 23 26.3066    1.008267647   -4.14   67.01    42.84</t>
    </r>
    <r>
      <rPr>
        <b/>
        <sz val="10"/>
        <rFont val="Arial Unicode MS"/>
        <family val="2"/>
      </rPr>
      <t xml:space="preserve"> </t>
    </r>
  </si>
  <si>
    <r>
      <t xml:space="preserve">  1 12  2008  1 30  0.00  291 53 42.2347  -02 23 26.3675    1.008195990   -4.14   67.01    42.84</t>
    </r>
    <r>
      <rPr>
        <b/>
        <sz val="10"/>
        <rFont val="Arial Unicode MS"/>
        <family val="2"/>
      </rPr>
      <t xml:space="preserve"> </t>
    </r>
  </si>
  <si>
    <r>
      <t xml:space="preserve">  1 12  2008  1 44 60.00  291 54 26.3810  -02 23 26.4277    1.008124331   -4.14   67.02    42.85</t>
    </r>
    <r>
      <rPr>
        <b/>
        <sz val="10"/>
        <rFont val="Arial Unicode MS"/>
        <family val="2"/>
      </rPr>
      <t xml:space="preserve"> </t>
    </r>
  </si>
  <si>
    <r>
      <t xml:space="preserve">  1 12  2008  2  0  0.00  291 55 10.5266  -02 23 26.4873    1.008052670   -4.14   67.02    42.85</t>
    </r>
    <r>
      <rPr>
        <b/>
        <sz val="10"/>
        <rFont val="Arial Unicode MS"/>
        <family val="2"/>
      </rPr>
      <t xml:space="preserve"> </t>
    </r>
  </si>
  <si>
    <r>
      <t xml:space="preserve">  1 12  2008  2 15  0.00  291 55 54.6717  -02 23 26.5461    1.007981007   -4.14   67.03    42.85</t>
    </r>
    <r>
      <rPr>
        <b/>
        <sz val="10"/>
        <rFont val="Arial Unicode MS"/>
        <family val="2"/>
      </rPr>
      <t xml:space="preserve"> </t>
    </r>
  </si>
  <si>
    <r>
      <t xml:space="preserve">  1 12  2008  2 29 60.00  291 56 38.8161  -02 23 26.6042    1.007909342   -4.14   67.03    42.85</t>
    </r>
    <r>
      <rPr>
        <b/>
        <sz val="10"/>
        <rFont val="Arial Unicode MS"/>
        <family val="2"/>
      </rPr>
      <t xml:space="preserve"> </t>
    </r>
  </si>
  <si>
    <r>
      <t xml:space="preserve">  1 12  2008  2 45  0.00  291 57 22.9600  -02 23 26.6617    1.007837675   -4.14   67.04    42.85</t>
    </r>
    <r>
      <rPr>
        <b/>
        <sz val="10"/>
        <rFont val="Arial Unicode MS"/>
        <family val="2"/>
      </rPr>
      <t xml:space="preserve"> </t>
    </r>
  </si>
  <si>
    <r>
      <t xml:space="preserve">  1 12  2008  3  0  0.00  291 58  7.1033  -02 23 26.7184    1.007766006   -4.14   67.04    42.85</t>
    </r>
    <r>
      <rPr>
        <b/>
        <sz val="10"/>
        <rFont val="Arial Unicode MS"/>
        <family val="2"/>
      </rPr>
      <t xml:space="preserve"> </t>
    </r>
  </si>
  <si>
    <r>
      <t xml:space="preserve">  1 12  2008  3 14 60.00  291 58 51.2460  -02 23 26.7744    1.007694334   -4.14   67.04    42.86</t>
    </r>
    <r>
      <rPr>
        <b/>
        <sz val="10"/>
        <rFont val="Arial Unicode MS"/>
        <family val="2"/>
      </rPr>
      <t xml:space="preserve"> </t>
    </r>
  </si>
  <si>
    <r>
      <t xml:space="preserve">  1 12  2008  3 30  0.00  291 59 35.3881  -02 23 26.8298    1.007622661   -4.14   67.05    42.86</t>
    </r>
    <r>
      <rPr>
        <b/>
        <sz val="10"/>
        <rFont val="Arial Unicode MS"/>
        <family val="2"/>
      </rPr>
      <t xml:space="preserve"> </t>
    </r>
  </si>
  <si>
    <r>
      <t xml:space="preserve">  1 12  2008  3 45  0.00  292  0 19.5297  -02 23 26.8844    1.007550986   -4.14   67.05    42.86</t>
    </r>
    <r>
      <rPr>
        <b/>
        <sz val="10"/>
        <rFont val="Arial Unicode MS"/>
        <family val="2"/>
      </rPr>
      <t xml:space="preserve"> </t>
    </r>
  </si>
  <si>
    <r>
      <t xml:space="preserve">  1 12  2008  3 59 60.00  292  1  3.6706  -02 23 26.9384    1.007479308   -4.14   67.06    42.86</t>
    </r>
    <r>
      <rPr>
        <b/>
        <sz val="10"/>
        <rFont val="Arial Unicode MS"/>
        <family val="2"/>
      </rPr>
      <t xml:space="preserve"> </t>
    </r>
  </si>
  <si>
    <r>
      <t xml:space="preserve">  1 12  2008  4 15  0.00  292  1 47.8109  -02 23 26.9917    1.007407628   -4.14   67.06    42.86</t>
    </r>
    <r>
      <rPr>
        <b/>
        <sz val="10"/>
        <rFont val="Arial Unicode MS"/>
        <family val="2"/>
      </rPr>
      <t xml:space="preserve"> </t>
    </r>
  </si>
  <si>
    <r>
      <t xml:space="preserve">  1 12  2008  4 30  0.00  292  2 31.9507  -02 23 27.0442    1.007335947   -4.14   67.07    42.86</t>
    </r>
    <r>
      <rPr>
        <b/>
        <sz val="10"/>
        <rFont val="Arial Unicode MS"/>
        <family val="2"/>
      </rPr>
      <t xml:space="preserve"> </t>
    </r>
  </si>
  <si>
    <r>
      <t xml:space="preserve">  1 12  2008  4 44 60.00  292  3 16.0898  -02 23 27.0961    1.007264263   -4.14   67.07    42.87</t>
    </r>
    <r>
      <rPr>
        <b/>
        <sz val="10"/>
        <rFont val="Arial Unicode MS"/>
        <family val="2"/>
      </rPr>
      <t xml:space="preserve"> </t>
    </r>
  </si>
  <si>
    <r>
      <t xml:space="preserve">  1 12  2008  5  0  0.00  292  4  0.2284  -02 23 27.1472    1.007192577   -4.14   67.07    42.87</t>
    </r>
    <r>
      <rPr>
        <b/>
        <sz val="10"/>
        <rFont val="Arial Unicode MS"/>
        <family val="2"/>
      </rPr>
      <t xml:space="preserve"> </t>
    </r>
  </si>
  <si>
    <r>
      <t xml:space="preserve">  1 12  2008  5 15  0.00  292  4 44.3664  -02 23 27.1977    1.007120889   -4.14   67.08    42.87</t>
    </r>
    <r>
      <rPr>
        <b/>
        <sz val="10"/>
        <rFont val="Arial Unicode MS"/>
        <family val="2"/>
      </rPr>
      <t xml:space="preserve"> </t>
    </r>
  </si>
  <si>
    <r>
      <t xml:space="preserve">  1 12  2008  5 29 60.00  292  5 28.5038  -02 23 27.2475    1.007049199   -4.14   67.08    42.87</t>
    </r>
    <r>
      <rPr>
        <b/>
        <sz val="10"/>
        <rFont val="Arial Unicode MS"/>
        <family val="2"/>
      </rPr>
      <t xml:space="preserve"> </t>
    </r>
  </si>
  <si>
    <r>
      <t xml:space="preserve">  1 12  2008  5 45  0.00  292  6 12.6405  -02 23 27.2966    1.006977507   -4.14   67.09    42.87</t>
    </r>
    <r>
      <rPr>
        <b/>
        <sz val="10"/>
        <rFont val="Arial Unicode MS"/>
        <family val="2"/>
      </rPr>
      <t xml:space="preserve"> </t>
    </r>
  </si>
  <si>
    <r>
      <t xml:space="preserve">  1 12  2008  6  0  0.00  292  6 56.7767  -02 23 27.3449    1.006905813   -4.14   67.09    42.87</t>
    </r>
    <r>
      <rPr>
        <b/>
        <sz val="10"/>
        <rFont val="Arial Unicode MS"/>
        <family val="2"/>
      </rPr>
      <t xml:space="preserve"> </t>
    </r>
  </si>
  <si>
    <r>
      <t xml:space="preserve">  1 12  2008  6 14 60.00  292  7 40.9123  -02 23 27.3926    1.006834117   -4.14   67.10    42.88</t>
    </r>
    <r>
      <rPr>
        <b/>
        <sz val="10"/>
        <rFont val="Arial Unicode MS"/>
        <family val="2"/>
      </rPr>
      <t xml:space="preserve"> </t>
    </r>
  </si>
  <si>
    <r>
      <t xml:space="preserve">  1 12  2008  6 30  0.00  292  8 25.0473  -02 23 27.4396    1.006762419   -4.14   67.10    42.88</t>
    </r>
    <r>
      <rPr>
        <b/>
        <sz val="10"/>
        <rFont val="Arial Unicode MS"/>
        <family val="2"/>
      </rPr>
      <t xml:space="preserve"> </t>
    </r>
  </si>
  <si>
    <r>
      <t xml:space="preserve">  1 12  2008  6 45  0.00  292  9  9.1817  -02 23 27.4859    1.006690719   -4.14   67.10    42.88</t>
    </r>
    <r>
      <rPr>
        <b/>
        <sz val="10"/>
        <rFont val="Arial Unicode MS"/>
        <family val="2"/>
      </rPr>
      <t xml:space="preserve"> </t>
    </r>
  </si>
  <si>
    <r>
      <t xml:space="preserve">  1 12  2008  6 59 60.00  292  9 53.3156  -02 23 27.5315    1.006619016   -4.14   67.11    42.88</t>
    </r>
    <r>
      <rPr>
        <b/>
        <sz val="10"/>
        <rFont val="Arial Unicode MS"/>
        <family val="2"/>
      </rPr>
      <t xml:space="preserve"> </t>
    </r>
  </si>
  <si>
    <r>
      <t xml:space="preserve">  1 12  2008  7 15  0.00  292 10 37.4488  -02 23 27.5764    1.006547312   -4.14   67.11    42.88</t>
    </r>
    <r>
      <rPr>
        <b/>
        <sz val="10"/>
        <rFont val="Arial Unicode MS"/>
        <family val="2"/>
      </rPr>
      <t xml:space="preserve"> </t>
    </r>
  </si>
  <si>
    <r>
      <t xml:space="preserve">  1 12  2008  7 30  0.00  292 11 21.5814  -02 23 27.6206    1.006475606   -4.14   67.12    42.88</t>
    </r>
    <r>
      <rPr>
        <b/>
        <sz val="10"/>
        <rFont val="Arial Unicode MS"/>
        <family val="2"/>
      </rPr>
      <t xml:space="preserve"> </t>
    </r>
  </si>
  <si>
    <r>
      <t xml:space="preserve">  1 12  2008  7 44 60.00  292 12  5.7134  -02 23 27.6641    1.006403897   -4.14   67.12    42.89</t>
    </r>
    <r>
      <rPr>
        <b/>
        <sz val="10"/>
        <rFont val="Arial Unicode MS"/>
        <family val="2"/>
      </rPr>
      <t xml:space="preserve"> </t>
    </r>
  </si>
  <si>
    <r>
      <t xml:space="preserve">  1 12  2008  8  0  0.00  292 12 49.8449  -02 23 27.7069    1.006332187   -4.15   67.13    42.89</t>
    </r>
    <r>
      <rPr>
        <b/>
        <sz val="10"/>
        <rFont val="Arial Unicode MS"/>
        <family val="2"/>
      </rPr>
      <t xml:space="preserve"> </t>
    </r>
  </si>
  <si>
    <r>
      <t xml:space="preserve">  1 12  2008  8 15  0.00  292 13 33.9757  -02 23 27.7490    1.006260474   -4.15   67.13    42.89</t>
    </r>
    <r>
      <rPr>
        <b/>
        <sz val="10"/>
        <rFont val="Arial Unicode MS"/>
        <family val="2"/>
      </rPr>
      <t xml:space="preserve"> </t>
    </r>
  </si>
  <si>
    <r>
      <t xml:space="preserve">  1 12  2008  8 29 60.00  292 14 18.1059  -02 23 27.7903    1.006188759   -4.15   67.13    42.89</t>
    </r>
    <r>
      <rPr>
        <b/>
        <sz val="10"/>
        <rFont val="Arial Unicode MS"/>
        <family val="2"/>
      </rPr>
      <t xml:space="preserve"> </t>
    </r>
  </si>
  <si>
    <r>
      <t xml:space="preserve">  1 12  2008  8 45  0.00  292 15  2.2356  -02 23 27.8311    1.006117042   -4.15   67.14    42.89</t>
    </r>
    <r>
      <rPr>
        <b/>
        <sz val="10"/>
        <rFont val="Arial Unicode MS"/>
        <family val="2"/>
      </rPr>
      <t xml:space="preserve"> </t>
    </r>
  </si>
  <si>
    <r>
      <t xml:space="preserve">  1 12  2008  9  0  0.00  292 15 46.3646  -02 23 27.8711    1.006045324   -4.15   67.14    42.89</t>
    </r>
    <r>
      <rPr>
        <b/>
        <sz val="10"/>
        <rFont val="Arial Unicode MS"/>
        <family val="2"/>
      </rPr>
      <t xml:space="preserve"> </t>
    </r>
  </si>
  <si>
    <r>
      <t xml:space="preserve">  1 12  2008  9 14 60.00  292 16 30.4931  -02 23 27.9104    1.005973603   -4.15   67.15    42.90</t>
    </r>
    <r>
      <rPr>
        <b/>
        <sz val="10"/>
        <rFont val="Arial Unicode MS"/>
        <family val="2"/>
      </rPr>
      <t xml:space="preserve"> </t>
    </r>
  </si>
  <si>
    <r>
      <t xml:space="preserve">  1 12  2008  9 30  0.00  292 17 14.6209  -02 23 27.9490    1.005901880   -4.15   67.15    42.90</t>
    </r>
    <r>
      <rPr>
        <b/>
        <sz val="10"/>
        <rFont val="Arial Unicode MS"/>
        <family val="2"/>
      </rPr>
      <t xml:space="preserve"> </t>
    </r>
  </si>
  <si>
    <r>
      <t xml:space="preserve">  1 12  2008  9 45  0.00  292 17 58.7482  -02 23 27.9869    1.005830155   -4.15   67.16    42.90</t>
    </r>
    <r>
      <rPr>
        <b/>
        <sz val="10"/>
        <rFont val="Arial Unicode MS"/>
        <family val="2"/>
      </rPr>
      <t xml:space="preserve"> </t>
    </r>
  </si>
  <si>
    <r>
      <t xml:space="preserve">  1 12  2008  9 59 60.00  292 18 42.8749  -02 23 28.0241    1.005758428   -4.15   67.16    42.90</t>
    </r>
    <r>
      <rPr>
        <b/>
        <sz val="10"/>
        <rFont val="Arial Unicode MS"/>
        <family val="2"/>
      </rPr>
      <t xml:space="preserve"> </t>
    </r>
  </si>
  <si>
    <r>
      <t xml:space="preserve">  1 12  2008 10 15  0.00  292 19 27.0009  -02 23 28.0606    1.005686698   -4.15   67.16    42.90</t>
    </r>
    <r>
      <rPr>
        <b/>
        <sz val="10"/>
        <rFont val="Arial Unicode MS"/>
        <family val="2"/>
      </rPr>
      <t xml:space="preserve"> </t>
    </r>
  </si>
  <si>
    <r>
      <t xml:space="preserve">  1 12  2008 10 30  0.00  292 20 11.1264  -02 23 28.0964    1.005614967   -4.15   67.17    42.90</t>
    </r>
    <r>
      <rPr>
        <b/>
        <sz val="10"/>
        <rFont val="Arial Unicode MS"/>
        <family val="2"/>
      </rPr>
      <t xml:space="preserve"> </t>
    </r>
  </si>
  <si>
    <r>
      <t xml:space="preserve">  1 12  2008 10 44 60.00  292 20 55.2513  -02 23 28.1315    1.005543234   -4.15   67.17    42.91</t>
    </r>
    <r>
      <rPr>
        <b/>
        <sz val="10"/>
        <rFont val="Arial Unicode MS"/>
        <family val="2"/>
      </rPr>
      <t xml:space="preserve"> </t>
    </r>
  </si>
  <si>
    <r>
      <t xml:space="preserve">  1 12  2008 11  0  0.00  292 21 39.3755  -02 23 28.1659    1.005471498   -4.15   67.18    42.91</t>
    </r>
    <r>
      <rPr>
        <b/>
        <sz val="10"/>
        <rFont val="Arial Unicode MS"/>
        <family val="2"/>
      </rPr>
      <t xml:space="preserve"> </t>
    </r>
  </si>
  <si>
    <r>
      <t xml:space="preserve">  1 12  2008 11 15  0.00  292 22 23.4992  -02 23 28.1996    1.005399761   -4.15   67.18    42.91</t>
    </r>
    <r>
      <rPr>
        <b/>
        <sz val="10"/>
        <rFont val="Arial Unicode MS"/>
        <family val="2"/>
      </rPr>
      <t xml:space="preserve"> </t>
    </r>
  </si>
  <si>
    <r>
      <t xml:space="preserve">  1 12  2008 11 29 60.00  292 23  7.6223  -02 23 28.2326    1.005328022   -4.15   67.19    42.91</t>
    </r>
    <r>
      <rPr>
        <b/>
        <sz val="10"/>
        <rFont val="Arial Unicode MS"/>
        <family val="2"/>
      </rPr>
      <t xml:space="preserve"> </t>
    </r>
  </si>
  <si>
    <r>
      <t xml:space="preserve">  1 12  2008 11 45  0.00  292 23 51.7447  -02 23 28.2649    1.005256280   -4.15   67.19    42.91</t>
    </r>
    <r>
      <rPr>
        <b/>
        <sz val="10"/>
        <rFont val="Arial Unicode MS"/>
        <family val="2"/>
      </rPr>
      <t xml:space="preserve"> </t>
    </r>
  </si>
  <si>
    <r>
      <t xml:space="preserve">  1 12  2008 12  0  0.00  292 24 35.8666  -02 23 28.2966    1.005184536   -4.15   67.19    42.91</t>
    </r>
    <r>
      <rPr>
        <b/>
        <sz val="10"/>
        <rFont val="Arial Unicode MS"/>
        <family val="2"/>
      </rPr>
      <t xml:space="preserve"> </t>
    </r>
  </si>
  <si>
    <r>
      <t xml:space="preserve">  1 12  2008 12 14 60.00  292 25 19.9879  -02 23 28.3275    1.005112791   -4.15   67.20    42.92</t>
    </r>
    <r>
      <rPr>
        <b/>
        <sz val="10"/>
        <rFont val="Arial Unicode MS"/>
        <family val="2"/>
      </rPr>
      <t xml:space="preserve"> </t>
    </r>
  </si>
  <si>
    <r>
      <t xml:space="preserve">  1 12  2008 12 30  0.00  292 26  4.1086  -02 23 28.3577    1.005041043   -4.15   67.20    42.92</t>
    </r>
    <r>
      <rPr>
        <b/>
        <sz val="10"/>
        <rFont val="Arial Unicode MS"/>
        <family val="2"/>
      </rPr>
      <t xml:space="preserve"> </t>
    </r>
  </si>
  <si>
    <r>
      <t xml:space="preserve">  1 12  2008 12 45  0.00  292 26 48.2286  -02 23 28.3872    1.004969293   -4.15   67.21    42.92</t>
    </r>
    <r>
      <rPr>
        <b/>
        <sz val="10"/>
        <rFont val="Arial Unicode MS"/>
        <family val="2"/>
      </rPr>
      <t xml:space="preserve"> </t>
    </r>
  </si>
  <si>
    <r>
      <t xml:space="preserve">  1 12  2008 12 59 60.00  292 27 32.3481  -02 23 28.4160    1.004897541   -4.15   67.21    42.92</t>
    </r>
    <r>
      <rPr>
        <b/>
        <sz val="10"/>
        <rFont val="Arial Unicode MS"/>
        <family val="2"/>
      </rPr>
      <t xml:space="preserve"> </t>
    </r>
  </si>
  <si>
    <r>
      <t xml:space="preserve">  1 12  2008 13 15  0.00  292 28 16.4670  -02 23 28.4441    1.004825788   -4.15   67.22    42.92</t>
    </r>
    <r>
      <rPr>
        <b/>
        <sz val="10"/>
        <rFont val="Arial Unicode MS"/>
        <family val="2"/>
      </rPr>
      <t xml:space="preserve"> </t>
    </r>
  </si>
  <si>
    <r>
      <t xml:space="preserve">  1 12  2008 13 30  0.00  292 29  0.5852  -02 23 28.4715    1.004754032   -4.15   67.22    42.92</t>
    </r>
    <r>
      <rPr>
        <b/>
        <sz val="10"/>
        <rFont val="Arial Unicode MS"/>
        <family val="2"/>
      </rPr>
      <t xml:space="preserve"> </t>
    </r>
  </si>
  <si>
    <r>
      <t xml:space="preserve">  1 12  2008 13 44 60.00  292 29 44.7029  -02 23 28.4982    1.004682274   -4.15   67.22    42.93</t>
    </r>
    <r>
      <rPr>
        <b/>
        <sz val="10"/>
        <rFont val="Arial Unicode MS"/>
        <family val="2"/>
      </rPr>
      <t xml:space="preserve"> </t>
    </r>
  </si>
  <si>
    <r>
      <t xml:space="preserve">  1 12  2008 14  0  0.00  292 30 28.8200  -02 23 28.5243    1.004610513   -4.15   67.23    42.93</t>
    </r>
    <r>
      <rPr>
        <b/>
        <sz val="10"/>
        <rFont val="Arial Unicode MS"/>
        <family val="2"/>
      </rPr>
      <t xml:space="preserve"> </t>
    </r>
  </si>
  <si>
    <r>
      <t xml:space="preserve">  1 12  2008 14 15  0.00  292 31 12.9364  -02 23 28.5496    1.004538751   -4.15   67.23    42.93</t>
    </r>
    <r>
      <rPr>
        <b/>
        <sz val="10"/>
        <rFont val="Arial Unicode MS"/>
        <family val="2"/>
      </rPr>
      <t xml:space="preserve"> </t>
    </r>
  </si>
  <si>
    <r>
      <t xml:space="preserve">  1 12  2008 14 29 60.00  292 31 57.0523  -02 23 28.5742    1.004466987   -4.15   67.24    42.93</t>
    </r>
    <r>
      <rPr>
        <b/>
        <sz val="10"/>
        <rFont val="Arial Unicode MS"/>
        <family val="2"/>
      </rPr>
      <t xml:space="preserve"> </t>
    </r>
  </si>
  <si>
    <r>
      <t xml:space="preserve">  1 12  2008 14 45  0.00  292 32 41.1675  -02 23 28.5981    1.004395221   -4.15   67.24    42.93</t>
    </r>
    <r>
      <rPr>
        <b/>
        <sz val="10"/>
        <rFont val="Arial Unicode MS"/>
        <family val="2"/>
      </rPr>
      <t xml:space="preserve"> </t>
    </r>
  </si>
  <si>
    <r>
      <t xml:space="preserve">  1 12  2008 15  0  0.00  292 33 25.2822  -02 23 28.6213    1.004323452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</si>
  <si>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14 60.00  292 34  9.3963  -02 23 28.6438    1.004251682   -4.15   67.25    42.94</t>
    </r>
    <r>
      <rPr>
        <b/>
        <sz val="10"/>
        <rFont val="Arial Unicode MS"/>
        <family val="2"/>
      </rPr>
      <t xml:space="preserve"> </t>
    </r>
  </si>
  <si>
    <r>
      <t xml:space="preserve">  1 12  2008 15 30  0.00  292 34 53.5097  -02 23 28.6656    1.004179910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</si>
  <si>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45  0.00  292 35 37.6225  -02 23 28.6867    1.004108135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</si>
  <si>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59 60.00  292 36 21.7348  -02 23 28.7071    1.004036359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</si>
  <si>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16 15  0.00  292 37  5.8464  -02 23 28.7268    1.003964580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</si>
  <si>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30  0.00  292 37 49.9575  -02 23 28.7458    1.003892799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</si>
  <si>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44 60.00  292 38 34.0679  -02 23 28.7641    1.003821017   -4.15   67.28    42.95</t>
    </r>
    <r>
      <rPr>
        <b/>
        <sz val="10"/>
        <rFont val="Arial Unicode MS"/>
        <family val="2"/>
      </rPr>
      <t xml:space="preserve"> </t>
    </r>
  </si>
  <si>
    <r>
      <t xml:space="preserve">  1 12  2008 17  0  0.00  292 39 18.1777  -02 23 28.7817    1.003749232   -4.15   67.28    42.95</t>
    </r>
    <r>
      <rPr>
        <b/>
        <sz val="10"/>
        <rFont val="Arial Unicode MS"/>
        <family val="2"/>
      </rPr>
      <t xml:space="preserve"> </t>
    </r>
  </si>
  <si>
    <r>
      <t xml:space="preserve">  1 12  2008 17 15  0.00  292 40  2.2869  -02 23 28.7986    1.003677445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</si>
  <si>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29 60.00  292 40 46.3955  -02 23 28.8148    1.003605656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</si>
  <si>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45  0.00  292 41 30.5036  -02 23 28.8303    1.003533865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</si>
  <si>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18  0  0.00  292 42 14.6110  -02 23 28.8451    1.003462072   -4.15   67.30    42.96</t>
    </r>
    <r>
      <rPr>
        <b/>
        <sz val="10"/>
        <rFont val="Arial Unicode MS"/>
        <family val="2"/>
      </rPr>
      <t xml:space="preserve"> </t>
    </r>
  </si>
  <si>
    <t>Conjonction</t>
  </si>
  <si>
    <t>Dates</t>
  </si>
  <si>
    <t>longitudes</t>
  </si>
  <si>
    <t>latitudes</t>
  </si>
  <si>
    <t>distances</t>
  </si>
  <si>
    <t>à partir des coordonnées écliptiques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</si>
</sst>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0.00000"/>
    <numFmt numFmtId="168" formatCode="[$-F400]h:mm:ss\ AM/PM"/>
    <numFmt numFmtId="169" formatCode="0.000000"/>
    <numFmt numFmtId="170" formatCode="0.0000"/>
    <numFmt numFmtId="171" formatCode="#,##0.00\ _€"/>
    <numFmt numFmtId="172" formatCode="0.000"/>
    <numFmt numFmtId="173" formatCode="hh:mm:ss"/>
    <numFmt numFmtId="174" formatCode="h:mm;@"/>
    <numFmt numFmtId="175" formatCode="0.0"/>
  </numFmts>
  <fonts count="12">
    <font>
      <sz val="10"/>
      <name val="Arial Narrow"/>
      <family val="0"/>
    </font>
    <font>
      <b/>
      <sz val="10"/>
      <name val="Courier New"/>
      <family val="3"/>
    </font>
    <font>
      <b/>
      <sz val="10"/>
      <name val="Arial Narrow"/>
      <family val="2"/>
    </font>
    <font>
      <sz val="8"/>
      <name val="Arial Narrow"/>
      <family val="0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Narrow"/>
      <family val="0"/>
    </font>
    <font>
      <b/>
      <sz val="10"/>
      <name val="Arial Unicode MS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14" fontId="2" fillId="0" borderId="1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4" fontId="0" fillId="0" borderId="3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167" fontId="0" fillId="0" borderId="3" xfId="0" applyNumberFormat="1" applyBorder="1" applyAlignment="1">
      <alignment/>
    </xf>
    <xf numFmtId="168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4" fontId="6" fillId="0" borderId="0" xfId="0" applyNumberFormat="1" applyFont="1" applyAlignment="1">
      <alignment/>
    </xf>
    <xf numFmtId="14" fontId="2" fillId="0" borderId="2" xfId="0" applyNumberFormat="1" applyFont="1" applyBorder="1" applyAlignment="1">
      <alignment horizontal="center"/>
    </xf>
    <xf numFmtId="168" fontId="0" fillId="0" borderId="0" xfId="0" applyNumberFormat="1" applyBorder="1" applyAlignment="1">
      <alignment/>
    </xf>
    <xf numFmtId="167" fontId="4" fillId="0" borderId="1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7" fontId="0" fillId="0" borderId="5" xfId="0" applyNumberForma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167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7" fontId="4" fillId="0" borderId="3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4" fillId="0" borderId="4" xfId="0" applyNumberFormat="1" applyFont="1" applyBorder="1" applyAlignment="1">
      <alignment/>
    </xf>
    <xf numFmtId="167" fontId="4" fillId="0" borderId="3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174" fontId="6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2" fillId="0" borderId="5" xfId="0" applyNumberFormat="1" applyFont="1" applyBorder="1" applyAlignment="1">
      <alignment horizontal="center"/>
    </xf>
    <xf numFmtId="174" fontId="0" fillId="0" borderId="4" xfId="0" applyNumberFormat="1" applyBorder="1" applyAlignment="1">
      <alignment/>
    </xf>
    <xf numFmtId="174" fontId="0" fillId="0" borderId="0" xfId="0" applyNumberFormat="1" applyBorder="1" applyAlignment="1">
      <alignment/>
    </xf>
    <xf numFmtId="170" fontId="0" fillId="0" borderId="3" xfId="0" applyNumberFormat="1" applyBorder="1" applyAlignment="1">
      <alignment/>
    </xf>
    <xf numFmtId="170" fontId="0" fillId="0" borderId="4" xfId="0" applyNumberFormat="1" applyBorder="1" applyAlignment="1">
      <alignment/>
    </xf>
    <xf numFmtId="170" fontId="0" fillId="2" borderId="3" xfId="0" applyNumberFormat="1" applyFill="1" applyBorder="1" applyAlignment="1">
      <alignment/>
    </xf>
    <xf numFmtId="170" fontId="0" fillId="2" borderId="4" xfId="0" applyNumberFormat="1" applyFill="1" applyBorder="1" applyAlignment="1">
      <alignment/>
    </xf>
    <xf numFmtId="170" fontId="0" fillId="0" borderId="3" xfId="0" applyNumberForma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215"/>
          <c:w val="0.954"/>
          <c:h val="0.957"/>
        </c:manualLayout>
      </c:layout>
      <c:scatterChart>
        <c:scatterStyle val="lineMarker"/>
        <c:varyColors val="0"/>
        <c:ser>
          <c:idx val="0"/>
          <c:order val="0"/>
          <c:tx>
            <c:v>Lune-Vénus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Conjonctions!$B$45:$B$107</c:f>
              <c:strCache/>
            </c:strRef>
          </c:xVal>
          <c:yVal>
            <c:numRef>
              <c:f>Conjonctions!$J$45:$J$107</c:f>
              <c:numCache/>
            </c:numRef>
          </c:yVal>
          <c:smooth val="0"/>
        </c:ser>
        <c:ser>
          <c:idx val="1"/>
          <c:order val="1"/>
          <c:tx>
            <c:v>Lune-Jupiter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Conjonctions!$B$35:$B$107</c:f>
              <c:strCache/>
            </c:strRef>
          </c:xVal>
          <c:yVal>
            <c:numRef>
              <c:f>Conjonctions!$L$35:$L$107</c:f>
              <c:numCache/>
            </c:numRef>
          </c:yVal>
          <c:smooth val="0"/>
        </c:ser>
        <c:ser>
          <c:idx val="2"/>
          <c:order val="2"/>
          <c:tx>
            <c:v>Vénus-Jupiter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Conjonctions!$B$35:$B$107</c:f>
              <c:strCache/>
            </c:strRef>
          </c:xVal>
          <c:yVal>
            <c:numRef>
              <c:f>Conjonctions!$N$35:$N$107</c:f>
              <c:numCache/>
            </c:numRef>
          </c:yVal>
          <c:smooth val="0"/>
        </c:ser>
        <c:ser>
          <c:idx val="3"/>
          <c:order val="3"/>
          <c:tx>
            <c:v>08:44:30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Conjonctions!$B$46</c:f>
              <c:strCache/>
            </c:strRef>
          </c:xVal>
          <c:yVal>
            <c:numRef>
              <c:f>Conjonctions!$N$46</c:f>
              <c:numCache/>
            </c:numRef>
          </c:yVal>
          <c:smooth val="0"/>
        </c:ser>
        <c:ser>
          <c:idx val="4"/>
          <c:order val="4"/>
          <c:tx>
            <c:v>15:32:26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Conjonctions!$B$73</c:f>
              <c:strCache/>
            </c:strRef>
          </c:xVal>
          <c:yVal>
            <c:numRef>
              <c:f>Conjonctions!$J$73</c:f>
              <c:numCache/>
            </c:numRef>
          </c:yVal>
          <c:smooth val="0"/>
        </c:ser>
        <c:ser>
          <c:idx val="5"/>
          <c:order val="5"/>
          <c:tx>
            <c:v>15:26:22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Conjonctions!$B$73</c:f>
              <c:strCache/>
            </c:strRef>
          </c:xVal>
          <c:yVal>
            <c:numRef>
              <c:f>Conjonctions!$L$73</c:f>
              <c:numCache/>
            </c:numRef>
          </c:yVal>
          <c:smooth val="0"/>
        </c:ser>
        <c:axId val="10883149"/>
        <c:axId val="30839478"/>
      </c:scatterChart>
      <c:valAx>
        <c:axId val="10883149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in"/>
        <c:minorTickMark val="in"/>
        <c:tickLblPos val="nextTo"/>
        <c:crossAx val="30839478"/>
        <c:crosses val="autoZero"/>
        <c:crossBetween val="midCat"/>
        <c:dispUnits/>
        <c:majorUnit val="0.125"/>
        <c:minorUnit val="0.03125"/>
      </c:valAx>
      <c:valAx>
        <c:axId val="30839478"/>
        <c:scaling>
          <c:orientation val="minMax"/>
          <c:max val="4"/>
          <c:min val="0.5"/>
        </c:scaling>
        <c:axPos val="l"/>
        <c:majorGridlines/>
        <c:delete val="0"/>
        <c:numFmt formatCode="0.0" sourceLinked="0"/>
        <c:majorTickMark val="in"/>
        <c:minorTickMark val="in"/>
        <c:tickLblPos val="nextTo"/>
        <c:crossAx val="108831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5"/>
          <c:y val="0.67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Lune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Conjonctions!$C$45:$C$107</c:f>
              <c:numCache/>
            </c:numRef>
          </c:xVal>
          <c:yVal>
            <c:numRef>
              <c:f>Conjonctions!$D$45:$D$107</c:f>
              <c:numCache/>
            </c:numRef>
          </c:yVal>
          <c:smooth val="0"/>
        </c:ser>
        <c:ser>
          <c:idx val="1"/>
          <c:order val="1"/>
          <c:tx>
            <c:v>Vénus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Conjonctions!$E$45:$E$107</c:f>
              <c:numCache/>
            </c:numRef>
          </c:xVal>
          <c:yVal>
            <c:numRef>
              <c:f>Conjonctions!$F$45:$F$107</c:f>
              <c:numCache/>
            </c:numRef>
          </c:yVal>
          <c:smooth val="0"/>
        </c:ser>
        <c:ser>
          <c:idx val="2"/>
          <c:order val="2"/>
          <c:tx>
            <c:v>Jupiter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Conjonctions!$G$45:$G$107</c:f>
              <c:numCache/>
            </c:numRef>
          </c:xVal>
          <c:yVal>
            <c:numRef>
              <c:f>Conjonctions!$H$45:$H$107</c:f>
              <c:numCache/>
            </c:numRef>
          </c:yVal>
          <c:smooth val="0"/>
        </c:ser>
        <c:axId val="9119847"/>
        <c:axId val="14969760"/>
      </c:scatterChart>
      <c:valAx>
        <c:axId val="91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69760"/>
        <c:crosses val="autoZero"/>
        <c:crossBetween val="midCat"/>
        <c:dispUnits/>
      </c:valAx>
      <c:valAx>
        <c:axId val="14969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198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581025</xdr:colOff>
      <xdr:row>35</xdr:row>
      <xdr:rowOff>28575</xdr:rowOff>
    </xdr:from>
    <xdr:to>
      <xdr:col>21</xdr:col>
      <xdr:colOff>9525</xdr:colOff>
      <xdr:row>62</xdr:row>
      <xdr:rowOff>152400</xdr:rowOff>
    </xdr:to>
    <xdr:graphicFrame>
      <xdr:nvGraphicFramePr>
        <xdr:cNvPr id="1" name="Chart 5"/>
        <xdr:cNvGraphicFramePr/>
      </xdr:nvGraphicFramePr>
      <xdr:xfrm>
        <a:off x="8467725" y="5915025"/>
        <a:ext cx="42291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676275</xdr:colOff>
      <xdr:row>63</xdr:row>
      <xdr:rowOff>38100</xdr:rowOff>
    </xdr:from>
    <xdr:to>
      <xdr:col>21</xdr:col>
      <xdr:colOff>104775</xdr:colOff>
      <xdr:row>81</xdr:row>
      <xdr:rowOff>66675</xdr:rowOff>
    </xdr:to>
    <xdr:graphicFrame>
      <xdr:nvGraphicFramePr>
        <xdr:cNvPr id="2" name="Chart 6"/>
        <xdr:cNvGraphicFramePr/>
      </xdr:nvGraphicFramePr>
      <xdr:xfrm>
        <a:off x="8562975" y="10458450"/>
        <a:ext cx="42291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1">
      <pane ySplit="10" topLeftCell="BM45" activePane="bottomLeft" state="frozen"/>
      <selection pane="topLeft" activeCell="A1" sqref="A1"/>
      <selection pane="bottomLeft" activeCell="O55" sqref="O55"/>
    </sheetView>
  </sheetViews>
  <sheetFormatPr defaultColWidth="12" defaultRowHeight="12.75"/>
  <cols>
    <col min="1" max="1" width="10.5" style="0" customWidth="1"/>
    <col min="2" max="2" width="6.83203125" style="31" customWidth="1"/>
    <col min="3" max="3" width="12" style="3" customWidth="1"/>
    <col min="4" max="4" width="9.66015625" style="3" customWidth="1"/>
    <col min="5" max="5" width="12" style="3" customWidth="1"/>
    <col min="6" max="6" width="9.66015625" style="3" customWidth="1"/>
    <col min="7" max="7" width="12" style="3" customWidth="1"/>
    <col min="8" max="8" width="9.66015625" style="3" customWidth="1"/>
    <col min="9" max="9" width="9.16015625" style="3" customWidth="1"/>
    <col min="10" max="10" width="9.33203125" style="0" customWidth="1"/>
    <col min="11" max="11" width="9.33203125" style="3" customWidth="1"/>
    <col min="12" max="12" width="9.33203125" style="0" customWidth="1"/>
    <col min="13" max="13" width="9.33203125" style="3" customWidth="1"/>
    <col min="14" max="14" width="9.16015625" style="0" customWidth="1"/>
  </cols>
  <sheetData>
    <row r="1" spans="1:4" ht="20.25">
      <c r="A1" s="12" t="s">
        <v>130</v>
      </c>
      <c r="B1" s="29"/>
      <c r="C1" s="18"/>
      <c r="D1" s="18"/>
    </row>
    <row r="2" spans="1:4" ht="15.75">
      <c r="A2" s="13" t="s">
        <v>321</v>
      </c>
      <c r="B2" s="30"/>
      <c r="C2" s="19"/>
      <c r="D2" s="19"/>
    </row>
    <row r="3" spans="1:14" ht="15.75">
      <c r="A3" s="13"/>
      <c r="B3" s="30"/>
      <c r="C3" s="19"/>
      <c r="D3" s="19"/>
      <c r="I3" s="1">
        <v>78</v>
      </c>
      <c r="J3" s="1">
        <v>78</v>
      </c>
      <c r="K3" s="1">
        <v>76</v>
      </c>
      <c r="L3" s="1">
        <v>78</v>
      </c>
      <c r="M3" s="1">
        <v>50</v>
      </c>
      <c r="N3" s="1">
        <v>51</v>
      </c>
    </row>
    <row r="4" spans="1:13" ht="15.75">
      <c r="A4" s="19" t="s">
        <v>131</v>
      </c>
      <c r="B4" s="30"/>
      <c r="D4" s="19"/>
      <c r="I4" s="1">
        <v>79</v>
      </c>
      <c r="J4" s="1"/>
      <c r="K4" s="1">
        <v>77</v>
      </c>
      <c r="L4" s="1"/>
      <c r="M4" s="1">
        <v>51</v>
      </c>
    </row>
    <row r="5" ht="12.75"/>
    <row r="6" spans="9:14" ht="12.75">
      <c r="I6" s="10">
        <f>(1/24/4)/(I74-I73)*(-I73)+B73</f>
        <v>0.6560522763166992</v>
      </c>
      <c r="J6" s="10">
        <f>-(1/24/4)*0.25*(J74-J72)/(J74+J72-2*J73)+B73</f>
        <v>0.6475185672005375</v>
      </c>
      <c r="K6" s="10">
        <f>(1/24/4)/(K72-K71)*(-K71)+B71</f>
        <v>0.6315852343146311</v>
      </c>
      <c r="L6" s="10">
        <f>-(1/24/4)*0.25*(L74-L72)/(L74+L72-2*L73)+B73</f>
        <v>0.6433134633296176</v>
      </c>
      <c r="M6" s="10">
        <f>(1/24/4)/(M72-M71)*(-M71)+B71</f>
        <v>0.36412761753459216</v>
      </c>
      <c r="N6" s="10">
        <f>-(1/24/4)*0.25*(N47-N45)/(N47+N45-2*N46)+B46</f>
        <v>0.3642342338566743</v>
      </c>
    </row>
    <row r="7" ht="13.5" thickBot="1"/>
    <row r="8" spans="1:14" ht="12.75">
      <c r="A8" s="4" t="s">
        <v>317</v>
      </c>
      <c r="B8" s="32"/>
      <c r="C8" s="17" t="s">
        <v>127</v>
      </c>
      <c r="D8" s="20"/>
      <c r="E8" s="17" t="s">
        <v>128</v>
      </c>
      <c r="F8" s="21"/>
      <c r="G8" s="17" t="s">
        <v>129</v>
      </c>
      <c r="H8" s="21"/>
      <c r="I8" s="17" t="s">
        <v>316</v>
      </c>
      <c r="J8" s="23"/>
      <c r="K8" s="17" t="s">
        <v>316</v>
      </c>
      <c r="L8" s="23"/>
      <c r="M8" s="17" t="s">
        <v>316</v>
      </c>
      <c r="N8" s="23"/>
    </row>
    <row r="9" spans="1:14" ht="12.75">
      <c r="A9" s="6"/>
      <c r="B9" s="33"/>
      <c r="C9" s="24" t="s">
        <v>125</v>
      </c>
      <c r="D9" s="25" t="s">
        <v>126</v>
      </c>
      <c r="E9" s="24" t="s">
        <v>125</v>
      </c>
      <c r="F9" s="25" t="s">
        <v>126</v>
      </c>
      <c r="G9" s="24" t="s">
        <v>125</v>
      </c>
      <c r="H9" s="26" t="s">
        <v>126</v>
      </c>
      <c r="I9" s="27" t="s">
        <v>127</v>
      </c>
      <c r="J9" s="28" t="s">
        <v>128</v>
      </c>
      <c r="K9" s="27" t="s">
        <v>127</v>
      </c>
      <c r="L9" s="28" t="s">
        <v>129</v>
      </c>
      <c r="M9" s="27" t="s">
        <v>128</v>
      </c>
      <c r="N9" s="28" t="s">
        <v>129</v>
      </c>
    </row>
    <row r="10" spans="1:14" ht="12.75">
      <c r="A10" s="6"/>
      <c r="B10" s="33"/>
      <c r="C10" s="9"/>
      <c r="D10" s="7"/>
      <c r="E10" s="9"/>
      <c r="F10" s="7"/>
      <c r="G10" s="9"/>
      <c r="H10" s="22"/>
      <c r="I10" s="9"/>
      <c r="J10" s="8"/>
      <c r="K10" s="9"/>
      <c r="L10" s="8"/>
      <c r="M10" s="9"/>
      <c r="N10" s="8"/>
    </row>
    <row r="11" spans="1:14" ht="12.75">
      <c r="A11" s="6">
        <v>39783</v>
      </c>
      <c r="B11" s="34">
        <v>0</v>
      </c>
      <c r="C11" s="9">
        <v>284.8460166944444</v>
      </c>
      <c r="D11" s="7">
        <v>-2.245005416666667</v>
      </c>
      <c r="E11" s="9">
        <v>291.82148469444445</v>
      </c>
      <c r="F11" s="22">
        <v>-2.390553222222222</v>
      </c>
      <c r="G11" s="3">
        <v>292.1767021666667</v>
      </c>
      <c r="H11" s="22">
        <v>-0.37748688888888887</v>
      </c>
      <c r="I11" s="35">
        <f>E11-C11</f>
        <v>6.975468000000035</v>
      </c>
      <c r="J11" s="36">
        <f>60*DEGREES(ACOS(SIN(RADIANS(D11))*SIN(RADIANS(F11))+COS(RADIANS(D11))*COS(RADIANS(F11))*COS(RADIANS(I11))))</f>
        <v>418.27631688498127</v>
      </c>
      <c r="K11" s="35">
        <f>G11-C11</f>
        <v>7.330685472222285</v>
      </c>
      <c r="L11" s="36">
        <f>DEGREES(ACOS(SIN(RADIANS(D11))*SIN(RADIANS(H11))+COS(RADIANS(D11))*COS(RADIANS(H11))*COS(RADIANS(K11))))</f>
        <v>7.562647134767922</v>
      </c>
      <c r="M11" s="35">
        <f>G11-E11</f>
        <v>0.3552174722222503</v>
      </c>
      <c r="N11" s="36">
        <f>DEGREES(ACOS(SIN(RADIANS(F11))*SIN(RADIANS(H11))+COS(RADIANS(F11))*COS(RADIANS(H11))*COS(RADIANS(M11))))</f>
        <v>2.044145031069023</v>
      </c>
    </row>
    <row r="12" spans="1:14" ht="12.75">
      <c r="A12" s="6">
        <v>39783</v>
      </c>
      <c r="B12" s="34">
        <v>0.010416666666666666</v>
      </c>
      <c r="C12" s="9">
        <v>284.96892061111106</v>
      </c>
      <c r="D12" s="7">
        <v>-2.2352153333333336</v>
      </c>
      <c r="E12" s="9">
        <v>291.83374852777774</v>
      </c>
      <c r="F12" s="22">
        <v>-2.390571111111111</v>
      </c>
      <c r="G12" s="3">
        <v>292.1788018888889</v>
      </c>
      <c r="H12" s="22">
        <v>-0.37749641666666667</v>
      </c>
      <c r="I12" s="35">
        <f aca="true" t="shared" si="0" ref="I12:I75">E12-C12</f>
        <v>6.864827916666684</v>
      </c>
      <c r="J12" s="36">
        <f aca="true" t="shared" si="1" ref="J12:J75">60*DEGREES(ACOS(SIN(RADIANS(D12))*SIN(RADIANS(F12))+COS(RADIANS(D12))*COS(RADIANS(F12))*COS(RADIANS(I12))))</f>
        <v>411.65914316355816</v>
      </c>
      <c r="K12" s="35">
        <f aca="true" t="shared" si="2" ref="K12:K75">G12-C12</f>
        <v>7.209881277777868</v>
      </c>
      <c r="L12" s="36">
        <f aca="true" t="shared" si="3" ref="L12:L75">DEGREES(ACOS(SIN(RADIANS(D12))*SIN(RADIANS(H12))+COS(RADIANS(D12))*COS(RADIANS(H12))*COS(RADIANS(K12))))</f>
        <v>7.4432448295620155</v>
      </c>
      <c r="M12" s="35">
        <f aca="true" t="shared" si="4" ref="M12:M75">G12-E12</f>
        <v>0.3450533611111837</v>
      </c>
      <c r="N12" s="36">
        <f aca="true" t="shared" si="5" ref="N12:N75">DEGREES(ACOS(SIN(RADIANS(F12))*SIN(RADIANS(H12))+COS(RADIANS(F12))*COS(RADIANS(H12))*COS(RADIANS(M12))))</f>
        <v>2.0424127458540373</v>
      </c>
    </row>
    <row r="13" spans="1:14" ht="12.75">
      <c r="A13" s="6">
        <v>39783</v>
      </c>
      <c r="B13" s="34">
        <v>0.020833333333333332</v>
      </c>
      <c r="C13" s="9">
        <v>285.0918268333333</v>
      </c>
      <c r="D13" s="7">
        <v>-2.2254143055555557</v>
      </c>
      <c r="E13" s="9">
        <v>291.84601216666664</v>
      </c>
      <c r="F13" s="22">
        <v>-2.3905888055555553</v>
      </c>
      <c r="G13" s="3">
        <v>292.18090175000003</v>
      </c>
      <c r="H13" s="22">
        <v>-0.3775059444444444</v>
      </c>
      <c r="I13" s="35">
        <f t="shared" si="0"/>
        <v>6.754185333333339</v>
      </c>
      <c r="J13" s="36">
        <f t="shared" si="1"/>
        <v>405.04311213722684</v>
      </c>
      <c r="K13" s="35">
        <f t="shared" si="2"/>
        <v>7.089074916666732</v>
      </c>
      <c r="L13" s="36">
        <f t="shared" si="3"/>
        <v>7.3238943402336725</v>
      </c>
      <c r="M13" s="35">
        <f t="shared" si="4"/>
        <v>0.3348895833333927</v>
      </c>
      <c r="N13" s="36">
        <f t="shared" si="5"/>
        <v>2.0407294425918883</v>
      </c>
    </row>
    <row r="14" spans="1:14" ht="12.75">
      <c r="A14" s="6">
        <v>39783</v>
      </c>
      <c r="B14" s="34">
        <v>0.03125</v>
      </c>
      <c r="C14" s="9">
        <v>285.21473538888887</v>
      </c>
      <c r="D14" s="7">
        <v>-2.2156023333333335</v>
      </c>
      <c r="E14" s="9">
        <v>291.8582756666667</v>
      </c>
      <c r="F14" s="22">
        <v>-2.3906063055555555</v>
      </c>
      <c r="G14" s="3">
        <v>292.1830017777778</v>
      </c>
      <c r="H14" s="22">
        <v>-0.3775154722222222</v>
      </c>
      <c r="I14" s="35">
        <f t="shared" si="0"/>
        <v>6.643540277777845</v>
      </c>
      <c r="J14" s="36">
        <f t="shared" si="1"/>
        <v>398.42829527750587</v>
      </c>
      <c r="K14" s="35">
        <f t="shared" si="2"/>
        <v>6.968266388888935</v>
      </c>
      <c r="L14" s="36">
        <f t="shared" si="3"/>
        <v>7.204598430094881</v>
      </c>
      <c r="M14" s="35">
        <f t="shared" si="4"/>
        <v>0.3247261111110902</v>
      </c>
      <c r="N14" s="36">
        <f t="shared" si="5"/>
        <v>2.039095233182669</v>
      </c>
    </row>
    <row r="15" spans="1:14" ht="12.75">
      <c r="A15" s="6">
        <v>39783</v>
      </c>
      <c r="B15" s="34">
        <v>0.041666666666666664</v>
      </c>
      <c r="C15" s="9">
        <v>285.33764633333334</v>
      </c>
      <c r="D15" s="7">
        <v>-2.2057795000000002</v>
      </c>
      <c r="E15" s="9">
        <v>291.8705390277778</v>
      </c>
      <c r="F15" s="22">
        <v>-2.390623611111111</v>
      </c>
      <c r="G15" s="3">
        <v>292.18510191666667</v>
      </c>
      <c r="H15" s="22">
        <v>-0.377525</v>
      </c>
      <c r="I15" s="35">
        <f t="shared" si="0"/>
        <v>6.532892694444456</v>
      </c>
      <c r="J15" s="36">
        <f t="shared" si="1"/>
        <v>391.8147636080356</v>
      </c>
      <c r="K15" s="35">
        <f t="shared" si="2"/>
        <v>6.847455583333328</v>
      </c>
      <c r="L15" s="36">
        <f t="shared" si="3"/>
        <v>7.0853599612892815</v>
      </c>
      <c r="M15" s="35">
        <f t="shared" si="4"/>
        <v>0.3145628888888723</v>
      </c>
      <c r="N15" s="36">
        <f t="shared" si="5"/>
        <v>2.037510222609556</v>
      </c>
    </row>
    <row r="16" spans="1:14" ht="12.75">
      <c r="A16" s="6">
        <v>39783</v>
      </c>
      <c r="B16" s="34">
        <v>0.052083333333333336</v>
      </c>
      <c r="C16" s="9">
        <v>285.46055975</v>
      </c>
      <c r="D16" s="7">
        <v>-2.195945833333333</v>
      </c>
      <c r="E16" s="9">
        <v>291.8828021944445</v>
      </c>
      <c r="F16" s="22">
        <v>-2.3906407222222223</v>
      </c>
      <c r="G16" s="3">
        <v>292.18720222222225</v>
      </c>
      <c r="H16" s="22">
        <v>-0.37753452777777774</v>
      </c>
      <c r="I16" s="35">
        <f t="shared" si="0"/>
        <v>6.422242444444464</v>
      </c>
      <c r="J16" s="36">
        <f t="shared" si="1"/>
        <v>385.20258832870553</v>
      </c>
      <c r="K16" s="35">
        <f t="shared" si="2"/>
        <v>6.726642472222238</v>
      </c>
      <c r="L16" s="36">
        <f t="shared" si="3"/>
        <v>6.966182063699619</v>
      </c>
      <c r="M16" s="35">
        <f t="shared" si="4"/>
        <v>0.3044000277777741</v>
      </c>
      <c r="N16" s="36">
        <f t="shared" si="5"/>
        <v>2.0359745386329244</v>
      </c>
    </row>
    <row r="17" spans="1:14" ht="12.75">
      <c r="A17" s="6">
        <v>39783</v>
      </c>
      <c r="B17" s="34">
        <v>0.0625</v>
      </c>
      <c r="C17" s="9">
        <v>285.5834756944444</v>
      </c>
      <c r="D17" s="7">
        <v>-2.1861013888888885</v>
      </c>
      <c r="E17" s="9">
        <v>291.89506519444444</v>
      </c>
      <c r="F17" s="22">
        <v>-2.390657638888889</v>
      </c>
      <c r="G17" s="3">
        <v>292.1893026388889</v>
      </c>
      <c r="H17" s="22">
        <v>-0.37754405555555554</v>
      </c>
      <c r="I17" s="35">
        <f t="shared" si="0"/>
        <v>6.311589500000025</v>
      </c>
      <c r="J17" s="36">
        <f t="shared" si="1"/>
        <v>378.5918527687318</v>
      </c>
      <c r="K17" s="35">
        <f t="shared" si="2"/>
        <v>6.605826944444459</v>
      </c>
      <c r="L17" s="36">
        <f t="shared" si="3"/>
        <v>6.847068012205432</v>
      </c>
      <c r="M17" s="35">
        <f t="shared" si="4"/>
        <v>0.294237444444434</v>
      </c>
      <c r="N17" s="36">
        <f t="shared" si="5"/>
        <v>2.0344882754950273</v>
      </c>
    </row>
    <row r="18" spans="1:14" ht="12.75">
      <c r="A18" s="6">
        <v>39783</v>
      </c>
      <c r="B18" s="34">
        <v>0.07291666666666667</v>
      </c>
      <c r="C18" s="9">
        <v>285.70639422222223</v>
      </c>
      <c r="D18" s="7">
        <v>-2.1762461666666666</v>
      </c>
      <c r="E18" s="9">
        <v>291.9073280555555</v>
      </c>
      <c r="F18" s="22">
        <v>-2.390674361111111</v>
      </c>
      <c r="G18" s="3">
        <v>292.1914032222222</v>
      </c>
      <c r="H18" s="22">
        <v>-0.37755358333333333</v>
      </c>
      <c r="I18" s="35">
        <f t="shared" si="0"/>
        <v>6.200933833333295</v>
      </c>
      <c r="J18" s="36">
        <f t="shared" si="1"/>
        <v>371.9826463813836</v>
      </c>
      <c r="K18" s="35">
        <f t="shared" si="2"/>
        <v>6.485008999999991</v>
      </c>
      <c r="L18" s="36">
        <f t="shared" si="3"/>
        <v>6.728021411661267</v>
      </c>
      <c r="M18" s="35">
        <f t="shared" si="4"/>
        <v>0.2840751666666961</v>
      </c>
      <c r="N18" s="36">
        <f t="shared" si="5"/>
        <v>2.033051541294534</v>
      </c>
    </row>
    <row r="19" spans="1:14" ht="12.75">
      <c r="A19" s="6">
        <v>39783</v>
      </c>
      <c r="B19" s="34">
        <v>0.08333333333333333</v>
      </c>
      <c r="C19" s="9">
        <v>285.82931541666665</v>
      </c>
      <c r="D19" s="7">
        <v>-2.16638025</v>
      </c>
      <c r="E19" s="9">
        <v>291.91959072222227</v>
      </c>
      <c r="F19" s="22">
        <v>-2.3906909166666668</v>
      </c>
      <c r="G19" s="3">
        <v>292.19350394444444</v>
      </c>
      <c r="H19" s="22">
        <v>-0.37756311111111107</v>
      </c>
      <c r="I19" s="35">
        <f t="shared" si="0"/>
        <v>6.090275305555622</v>
      </c>
      <c r="J19" s="36">
        <f t="shared" si="1"/>
        <v>365.3750583964969</v>
      </c>
      <c r="K19" s="35">
        <f t="shared" si="2"/>
        <v>6.364188527777799</v>
      </c>
      <c r="L19" s="36">
        <f t="shared" si="3"/>
        <v>6.609046040042753</v>
      </c>
      <c r="M19" s="35">
        <f t="shared" si="4"/>
        <v>0.27391322222217696</v>
      </c>
      <c r="N19" s="36">
        <f t="shared" si="5"/>
        <v>2.0316644677887084</v>
      </c>
    </row>
    <row r="20" spans="1:14" ht="12.75">
      <c r="A20" s="6">
        <v>39783</v>
      </c>
      <c r="B20" s="34">
        <v>0.09375</v>
      </c>
      <c r="C20" s="9">
        <v>285.95223930555557</v>
      </c>
      <c r="D20" s="7">
        <v>-2.1565036666666666</v>
      </c>
      <c r="E20" s="9">
        <v>291.93185325</v>
      </c>
      <c r="F20" s="22">
        <v>-2.39070725</v>
      </c>
      <c r="G20" s="3">
        <v>292.19560480555555</v>
      </c>
      <c r="H20" s="22">
        <v>-0.37757263888888887</v>
      </c>
      <c r="I20" s="35">
        <f t="shared" si="0"/>
        <v>5.979613944444452</v>
      </c>
      <c r="J20" s="36">
        <f t="shared" si="1"/>
        <v>358.7691951237707</v>
      </c>
      <c r="K20" s="35">
        <f t="shared" si="2"/>
        <v>6.243365499999982</v>
      </c>
      <c r="L20" s="36">
        <f t="shared" si="3"/>
        <v>6.490146022717031</v>
      </c>
      <c r="M20" s="35">
        <f t="shared" si="4"/>
        <v>0.26375155555552965</v>
      </c>
      <c r="N20" s="36">
        <f t="shared" si="5"/>
        <v>2.0303270894561756</v>
      </c>
    </row>
    <row r="21" spans="1:14" ht="12.75">
      <c r="A21" s="6">
        <v>39783</v>
      </c>
      <c r="B21" s="34">
        <v>0.10416666666666667</v>
      </c>
      <c r="C21" s="9">
        <v>286.07516594444445</v>
      </c>
      <c r="D21" s="7">
        <v>-2.146616444444444</v>
      </c>
      <c r="E21" s="9">
        <v>291.9441155833333</v>
      </c>
      <c r="F21" s="22">
        <v>-2.390723388888889</v>
      </c>
      <c r="G21" s="3">
        <v>292.1977058055556</v>
      </c>
      <c r="H21" s="22">
        <v>-0.37758216666666666</v>
      </c>
      <c r="I21" s="35">
        <f t="shared" si="0"/>
        <v>5.868949638888864</v>
      </c>
      <c r="J21" s="36">
        <f t="shared" si="1"/>
        <v>352.16516253844003</v>
      </c>
      <c r="K21" s="35">
        <f t="shared" si="2"/>
        <v>6.122539861111136</v>
      </c>
      <c r="L21" s="36">
        <f t="shared" si="3"/>
        <v>6.371325765555143</v>
      </c>
      <c r="M21" s="35">
        <f t="shared" si="4"/>
        <v>0.2535902222222717</v>
      </c>
      <c r="N21" s="36">
        <f t="shared" si="5"/>
        <v>2.029039534885463</v>
      </c>
    </row>
    <row r="22" spans="1:14" ht="12.75">
      <c r="A22" s="6">
        <v>39783</v>
      </c>
      <c r="B22" s="34">
        <v>0.11458333333333333</v>
      </c>
      <c r="C22" s="9">
        <v>286.19809541666666</v>
      </c>
      <c r="D22" s="7">
        <v>-2.136718638888889</v>
      </c>
      <c r="E22" s="9">
        <v>291.9563777777778</v>
      </c>
      <c r="F22" s="22">
        <v>-2.390739361111111</v>
      </c>
      <c r="G22" s="3">
        <v>292.19980694444445</v>
      </c>
      <c r="H22" s="22">
        <v>-0.3775916944444444</v>
      </c>
      <c r="I22" s="35">
        <f t="shared" si="0"/>
        <v>5.758282361111128</v>
      </c>
      <c r="J22" s="36">
        <f t="shared" si="1"/>
        <v>345.5630801106209</v>
      </c>
      <c r="K22" s="35">
        <f t="shared" si="2"/>
        <v>6.001711527777786</v>
      </c>
      <c r="L22" s="36">
        <f t="shared" si="3"/>
        <v>6.252589991511219</v>
      </c>
      <c r="M22" s="35">
        <f t="shared" si="4"/>
        <v>0.24342916666665815</v>
      </c>
      <c r="N22" s="36">
        <f t="shared" si="5"/>
        <v>2.027801914884145</v>
      </c>
    </row>
    <row r="23" spans="1:14" ht="12.75">
      <c r="A23" s="6">
        <v>39783</v>
      </c>
      <c r="B23" s="34">
        <v>0.125</v>
      </c>
      <c r="C23" s="9">
        <v>286.3210277777778</v>
      </c>
      <c r="D23" s="7">
        <v>-2.126810277777778</v>
      </c>
      <c r="E23" s="9">
        <v>291.96863980555554</v>
      </c>
      <c r="F23" s="22">
        <v>-2.390755111111111</v>
      </c>
      <c r="G23" s="3">
        <v>292.20190825</v>
      </c>
      <c r="H23" s="22">
        <v>-0.3776012222222222</v>
      </c>
      <c r="I23" s="35">
        <f t="shared" si="0"/>
        <v>5.647612027777768</v>
      </c>
      <c r="J23" s="36">
        <f t="shared" si="1"/>
        <v>338.96307323100064</v>
      </c>
      <c r="K23" s="35">
        <f t="shared" si="2"/>
        <v>5.880880472222202</v>
      </c>
      <c r="L23" s="36">
        <f t="shared" si="3"/>
        <v>6.1339438372980615</v>
      </c>
      <c r="M23" s="35">
        <f t="shared" si="4"/>
        <v>0.23326844444443395</v>
      </c>
      <c r="N23" s="36">
        <f t="shared" si="5"/>
        <v>2.0266142679601256</v>
      </c>
    </row>
    <row r="24" spans="1:14" ht="12.75">
      <c r="A24" s="6">
        <v>39783</v>
      </c>
      <c r="B24" s="34">
        <v>0.13541666666666666</v>
      </c>
      <c r="C24" s="9">
        <v>286.4439631111111</v>
      </c>
      <c r="D24" s="7">
        <v>-2.116891388888889</v>
      </c>
      <c r="E24" s="9">
        <v>291.9809016666666</v>
      </c>
      <c r="F24" s="22">
        <v>-2.3907706666666666</v>
      </c>
      <c r="G24" s="3">
        <v>292.20400966666665</v>
      </c>
      <c r="H24" s="22">
        <v>-0.37761075</v>
      </c>
      <c r="I24" s="35">
        <f t="shared" si="0"/>
        <v>5.536938555555537</v>
      </c>
      <c r="J24" s="36">
        <f t="shared" si="1"/>
        <v>332.3652778070748</v>
      </c>
      <c r="K24" s="35">
        <f t="shared" si="2"/>
        <v>5.7600465555555616</v>
      </c>
      <c r="L24" s="36">
        <f t="shared" si="3"/>
        <v>6.0153927366117115</v>
      </c>
      <c r="M24" s="35">
        <f t="shared" si="4"/>
        <v>0.22310800000002473</v>
      </c>
      <c r="N24" s="36">
        <f t="shared" si="5"/>
        <v>2.0254766984951</v>
      </c>
    </row>
    <row r="25" spans="1:14" ht="12.75">
      <c r="A25" s="6">
        <v>39783</v>
      </c>
      <c r="B25" s="34">
        <v>0.14583333333333334</v>
      </c>
      <c r="C25" s="9">
        <v>286.56690144444445</v>
      </c>
      <c r="D25" s="7">
        <v>-2.1069620555555555</v>
      </c>
      <c r="E25" s="9">
        <v>291.9931633611111</v>
      </c>
      <c r="F25" s="22">
        <v>-2.3907860555555556</v>
      </c>
      <c r="G25" s="3">
        <v>292.20611125</v>
      </c>
      <c r="H25" s="22">
        <v>-0.37762027777777774</v>
      </c>
      <c r="I25" s="35">
        <f t="shared" si="0"/>
        <v>5.426261916666647</v>
      </c>
      <c r="J25" s="36">
        <f t="shared" si="1"/>
        <v>325.7698442612343</v>
      </c>
      <c r="K25" s="35">
        <f t="shared" si="2"/>
        <v>5.639209805555538</v>
      </c>
      <c r="L25" s="36">
        <f t="shared" si="3"/>
        <v>5.896942742243308</v>
      </c>
      <c r="M25" s="35">
        <f t="shared" si="4"/>
        <v>0.21294788888889116</v>
      </c>
      <c r="N25" s="36">
        <f t="shared" si="5"/>
        <v>2.0243893201897376</v>
      </c>
    </row>
    <row r="26" spans="1:14" ht="12.75">
      <c r="A26" s="6">
        <v>39783</v>
      </c>
      <c r="B26" s="34">
        <v>0.15625</v>
      </c>
      <c r="C26" s="9">
        <v>286.68984283333333</v>
      </c>
      <c r="D26" s="7">
        <v>-2.097022305555556</v>
      </c>
      <c r="E26" s="9">
        <v>292.00542491666664</v>
      </c>
      <c r="F26" s="22">
        <v>-2.390801222222222</v>
      </c>
      <c r="G26" s="3">
        <v>292.2082129722222</v>
      </c>
      <c r="H26" s="22">
        <v>-0.37762983333333333</v>
      </c>
      <c r="I26" s="35">
        <f t="shared" si="0"/>
        <v>5.315582083333311</v>
      </c>
      <c r="J26" s="36">
        <f t="shared" si="1"/>
        <v>319.1769354315873</v>
      </c>
      <c r="K26" s="35">
        <f t="shared" si="2"/>
        <v>5.5183701388888835</v>
      </c>
      <c r="L26" s="36">
        <f t="shared" si="3"/>
        <v>5.778600264342549</v>
      </c>
      <c r="M26" s="35">
        <f t="shared" si="4"/>
        <v>0.20278805555557256</v>
      </c>
      <c r="N26" s="36">
        <f t="shared" si="5"/>
        <v>2.023352120465034</v>
      </c>
    </row>
    <row r="27" spans="1:14" ht="12.75">
      <c r="A27" s="6">
        <v>39783</v>
      </c>
      <c r="B27" s="34">
        <v>0.16666666666666666</v>
      </c>
      <c r="C27" s="9">
        <v>286.81278736111113</v>
      </c>
      <c r="D27" s="7">
        <v>-2.0870721666666667</v>
      </c>
      <c r="E27" s="9">
        <v>292.0176862777778</v>
      </c>
      <c r="F27" s="22">
        <v>-2.390816222222222</v>
      </c>
      <c r="G27" s="3">
        <v>292.2103148333333</v>
      </c>
      <c r="H27" s="22">
        <v>-0.37763936111111107</v>
      </c>
      <c r="I27" s="35">
        <f t="shared" si="0"/>
        <v>5.20489891666665</v>
      </c>
      <c r="J27" s="36">
        <f t="shared" si="1"/>
        <v>312.5867216581736</v>
      </c>
      <c r="K27" s="35">
        <f t="shared" si="2"/>
        <v>5.39752747222218</v>
      </c>
      <c r="L27" s="36">
        <f t="shared" si="3"/>
        <v>5.660372275437587</v>
      </c>
      <c r="M27" s="35">
        <f t="shared" si="4"/>
        <v>0.1926285555555296</v>
      </c>
      <c r="N27" s="36">
        <f t="shared" si="5"/>
        <v>2.0223652882322103</v>
      </c>
    </row>
    <row r="28" spans="1:14" ht="12.75">
      <c r="A28" s="6">
        <v>39783</v>
      </c>
      <c r="B28" s="34">
        <v>0.17708333333333334</v>
      </c>
      <c r="C28" s="9">
        <v>286.9357351111111</v>
      </c>
      <c r="D28" s="7">
        <v>-2.0771116666666667</v>
      </c>
      <c r="E28" s="9">
        <v>292.0299474722222</v>
      </c>
      <c r="F28" s="22">
        <v>-2.390831027777778</v>
      </c>
      <c r="G28" s="3">
        <v>292.21241680555556</v>
      </c>
      <c r="H28" s="22">
        <v>-0.37764888888888887</v>
      </c>
      <c r="I28" s="35">
        <f t="shared" si="0"/>
        <v>5.09421236111109</v>
      </c>
      <c r="J28" s="36">
        <f t="shared" si="1"/>
        <v>305.9993933051471</v>
      </c>
      <c r="K28" s="35">
        <f t="shared" si="2"/>
        <v>5.276681694444449</v>
      </c>
      <c r="L28" s="36">
        <f t="shared" si="3"/>
        <v>5.542266290652536</v>
      </c>
      <c r="M28" s="35">
        <f t="shared" si="4"/>
        <v>0.18246933333335846</v>
      </c>
      <c r="N28" s="36">
        <f t="shared" si="5"/>
        <v>2.021428831890615</v>
      </c>
    </row>
    <row r="29" spans="1:14" ht="12.75">
      <c r="A29" s="6">
        <v>39783</v>
      </c>
      <c r="B29" s="34">
        <v>0.1875</v>
      </c>
      <c r="C29" s="9">
        <v>287.0586860833333</v>
      </c>
      <c r="D29" s="7">
        <v>-2.0671408611111115</v>
      </c>
      <c r="E29" s="9">
        <v>292.0422085277778</v>
      </c>
      <c r="F29" s="22">
        <v>-2.390845611111111</v>
      </c>
      <c r="G29" s="3">
        <v>292.2145189722222</v>
      </c>
      <c r="H29" s="22">
        <v>-0.37765841666666666</v>
      </c>
      <c r="I29" s="35">
        <f t="shared" si="0"/>
        <v>4.983522444444475</v>
      </c>
      <c r="J29" s="36">
        <f t="shared" si="1"/>
        <v>299.4151625458738</v>
      </c>
      <c r="K29" s="35">
        <f t="shared" si="2"/>
        <v>5.155832888888881</v>
      </c>
      <c r="L29" s="36">
        <f t="shared" si="3"/>
        <v>5.424290683486415</v>
      </c>
      <c r="M29" s="35">
        <f t="shared" si="4"/>
        <v>0.17231044444440613</v>
      </c>
      <c r="N29" s="36">
        <f t="shared" si="5"/>
        <v>2.020542794351821</v>
      </c>
    </row>
    <row r="30" spans="1:14" ht="12.75">
      <c r="A30" s="6">
        <v>39783</v>
      </c>
      <c r="B30" s="34">
        <v>0.19791666666666666</v>
      </c>
      <c r="C30" s="9">
        <v>287.1816404166667</v>
      </c>
      <c r="D30" s="7">
        <v>-2.0571598055555556</v>
      </c>
      <c r="E30" s="9">
        <v>292.0544693888889</v>
      </c>
      <c r="F30" s="22">
        <v>-2.390860027777778</v>
      </c>
      <c r="G30" s="3">
        <v>292.21662125</v>
      </c>
      <c r="H30" s="22">
        <v>-0.3776679722222222</v>
      </c>
      <c r="I30" s="35">
        <f t="shared" si="0"/>
        <v>4.87282897222218</v>
      </c>
      <c r="J30" s="36">
        <f t="shared" si="1"/>
        <v>292.8342473851481</v>
      </c>
      <c r="K30" s="35">
        <f t="shared" si="2"/>
        <v>5.034980833333293</v>
      </c>
      <c r="L30" s="36">
        <f t="shared" si="3"/>
        <v>5.306454256138286</v>
      </c>
      <c r="M30" s="35">
        <f t="shared" si="4"/>
        <v>0.1621518611111128</v>
      </c>
      <c r="N30" s="36">
        <f t="shared" si="5"/>
        <v>2.0197072623996677</v>
      </c>
    </row>
    <row r="31" spans="1:14" ht="12.75">
      <c r="A31" s="6">
        <v>39783</v>
      </c>
      <c r="B31" s="34">
        <v>0.20833333333333334</v>
      </c>
      <c r="C31" s="9">
        <v>287.30459811111115</v>
      </c>
      <c r="D31" s="7">
        <v>-2.0471685277777776</v>
      </c>
      <c r="E31" s="9">
        <v>292.0667301111111</v>
      </c>
      <c r="F31" s="22">
        <v>-2.390874222222222</v>
      </c>
      <c r="G31" s="3">
        <v>292.2187236666666</v>
      </c>
      <c r="H31" s="22">
        <v>-0.3776775</v>
      </c>
      <c r="I31" s="35">
        <f t="shared" si="0"/>
        <v>4.762131999999951</v>
      </c>
      <c r="J31" s="36">
        <f t="shared" si="1"/>
        <v>286.2569014434475</v>
      </c>
      <c r="K31" s="35">
        <f t="shared" si="2"/>
        <v>4.914125555555472</v>
      </c>
      <c r="L31" s="36">
        <f t="shared" si="3"/>
        <v>5.188766874573826</v>
      </c>
      <c r="M31" s="35">
        <f t="shared" si="4"/>
        <v>0.15199355555552074</v>
      </c>
      <c r="N31" s="36">
        <f t="shared" si="5"/>
        <v>2.018922292037527</v>
      </c>
    </row>
    <row r="32" spans="1:14" ht="12.75">
      <c r="A32" s="6">
        <v>39783</v>
      </c>
      <c r="B32" s="34">
        <v>0.21875</v>
      </c>
      <c r="C32" s="9">
        <v>287.42755925</v>
      </c>
      <c r="D32" s="7">
        <v>-2.0371670833333333</v>
      </c>
      <c r="E32" s="9">
        <v>292.07899066666664</v>
      </c>
      <c r="F32" s="22">
        <v>-2.39088825</v>
      </c>
      <c r="G32" s="3">
        <v>292.2208262222222</v>
      </c>
      <c r="H32" s="22">
        <v>-0.37768702777777774</v>
      </c>
      <c r="I32" s="35">
        <f t="shared" si="0"/>
        <v>4.6514314166666395</v>
      </c>
      <c r="J32" s="36">
        <f t="shared" si="1"/>
        <v>279.68339210377167</v>
      </c>
      <c r="K32" s="35">
        <f t="shared" si="2"/>
        <v>4.79326697222217</v>
      </c>
      <c r="L32" s="36">
        <f t="shared" si="3"/>
        <v>5.071239181293923</v>
      </c>
      <c r="M32" s="35">
        <f t="shared" si="4"/>
        <v>0.14183555555553085</v>
      </c>
      <c r="N32" s="36">
        <f t="shared" si="5"/>
        <v>2.0181879677286414</v>
      </c>
    </row>
    <row r="33" spans="1:14" ht="12.75">
      <c r="A33" s="6">
        <v>39783</v>
      </c>
      <c r="B33" s="34">
        <v>0.22916666666666666</v>
      </c>
      <c r="C33" s="9">
        <v>287.5505238888889</v>
      </c>
      <c r="D33" s="7">
        <v>-2.0271554722222223</v>
      </c>
      <c r="E33" s="9">
        <v>292.0912510555555</v>
      </c>
      <c r="F33" s="22">
        <v>-2.390902083333333</v>
      </c>
      <c r="G33" s="3">
        <v>292.2229289444444</v>
      </c>
      <c r="H33" s="22">
        <v>-0.37769658333333334</v>
      </c>
      <c r="I33" s="35">
        <f t="shared" si="0"/>
        <v>4.540727166666613</v>
      </c>
      <c r="J33" s="36">
        <f t="shared" si="1"/>
        <v>273.1140161782694</v>
      </c>
      <c r="K33" s="35">
        <f t="shared" si="2"/>
        <v>4.672405055555487</v>
      </c>
      <c r="L33" s="36">
        <f t="shared" si="3"/>
        <v>4.9538828556257</v>
      </c>
      <c r="M33" s="35">
        <f t="shared" si="4"/>
        <v>0.13167788888887344</v>
      </c>
      <c r="N33" s="36">
        <f t="shared" si="5"/>
        <v>2.017504286533352</v>
      </c>
    </row>
    <row r="34" spans="1:14" ht="12.75">
      <c r="A34" s="6">
        <v>39783</v>
      </c>
      <c r="B34" s="34">
        <v>0.23958333333333334</v>
      </c>
      <c r="C34" s="9">
        <v>287.6734921111111</v>
      </c>
      <c r="D34" s="7">
        <v>-2.0171337777777776</v>
      </c>
      <c r="E34" s="9">
        <v>292.10351125</v>
      </c>
      <c r="F34" s="22">
        <v>-2.390915722222222</v>
      </c>
      <c r="G34" s="3">
        <v>292.22503180555555</v>
      </c>
      <c r="H34" s="22">
        <v>-0.3777061111111111</v>
      </c>
      <c r="I34" s="35">
        <f t="shared" si="0"/>
        <v>4.430019138888895</v>
      </c>
      <c r="J34" s="36">
        <f t="shared" si="1"/>
        <v>266.5490962552065</v>
      </c>
      <c r="K34" s="35">
        <f t="shared" si="2"/>
        <v>4.551539694444443</v>
      </c>
      <c r="L34" s="36">
        <f t="shared" si="3"/>
        <v>4.836710673910809</v>
      </c>
      <c r="M34" s="35">
        <f t="shared" si="4"/>
        <v>0.12152055555554853</v>
      </c>
      <c r="N34" s="36">
        <f t="shared" si="5"/>
        <v>2.016871350372342</v>
      </c>
    </row>
    <row r="35" spans="1:14" ht="12.75">
      <c r="A35" s="6">
        <v>39783</v>
      </c>
      <c r="B35" s="34">
        <v>0.25</v>
      </c>
      <c r="C35" s="9">
        <v>287.7964639722222</v>
      </c>
      <c r="D35" s="7">
        <v>-2.007102</v>
      </c>
      <c r="E35" s="9">
        <v>292.1157713055556</v>
      </c>
      <c r="F35" s="22">
        <v>-2.3909291388888887</v>
      </c>
      <c r="G35" s="3">
        <v>292.22713477777774</v>
      </c>
      <c r="H35" s="22">
        <v>-0.37771563888888887</v>
      </c>
      <c r="I35" s="35">
        <f t="shared" si="0"/>
        <v>4.31930733333337</v>
      </c>
      <c r="J35" s="36">
        <f t="shared" si="1"/>
        <v>259.9889948538079</v>
      </c>
      <c r="K35" s="35">
        <f t="shared" si="2"/>
        <v>4.430670805555508</v>
      </c>
      <c r="L35" s="36">
        <f t="shared" si="3"/>
        <v>4.719736639197892</v>
      </c>
      <c r="M35" s="35">
        <f t="shared" si="4"/>
        <v>0.11136347222213772</v>
      </c>
      <c r="N35" s="36">
        <f t="shared" si="5"/>
        <v>2.016289141926512</v>
      </c>
    </row>
    <row r="36" spans="1:14" ht="12.75">
      <c r="A36" s="6">
        <v>39783</v>
      </c>
      <c r="B36" s="34">
        <v>0.2604166666666667</v>
      </c>
      <c r="C36" s="9">
        <v>287.9194395277778</v>
      </c>
      <c r="D36" s="7">
        <v>-1.99706025</v>
      </c>
      <c r="E36" s="9">
        <v>292.1280311944445</v>
      </c>
      <c r="F36" s="22">
        <v>-2.390942388888889</v>
      </c>
      <c r="G36" s="3">
        <v>292.22923791666665</v>
      </c>
      <c r="H36" s="22">
        <v>-0.3777251944444444</v>
      </c>
      <c r="I36" s="35">
        <f t="shared" si="0"/>
        <v>4.208591666666678</v>
      </c>
      <c r="J36" s="36">
        <f t="shared" si="1"/>
        <v>253.43410659515135</v>
      </c>
      <c r="K36" s="35">
        <f t="shared" si="2"/>
        <v>4.309798388888851</v>
      </c>
      <c r="L36" s="36">
        <f t="shared" si="3"/>
        <v>4.602976279291128</v>
      </c>
      <c r="M36" s="35">
        <f t="shared" si="4"/>
        <v>0.10120672222217308</v>
      </c>
      <c r="N36" s="36">
        <f t="shared" si="5"/>
        <v>2.015757733294584</v>
      </c>
    </row>
    <row r="37" spans="1:14" ht="12.75">
      <c r="A37" s="6">
        <v>39783</v>
      </c>
      <c r="B37" s="34">
        <v>0.2708333333333333</v>
      </c>
      <c r="C37" s="9">
        <v>288.0424188611111</v>
      </c>
      <c r="D37" s="7">
        <v>-1.9870084722222223</v>
      </c>
      <c r="E37" s="9">
        <v>292.1402909166667</v>
      </c>
      <c r="F37" s="22">
        <v>-2.3909554444444443</v>
      </c>
      <c r="G37" s="3">
        <v>292.23134119444444</v>
      </c>
      <c r="H37" s="22">
        <v>-0.3777347222222222</v>
      </c>
      <c r="I37" s="35">
        <f t="shared" si="0"/>
        <v>4.09787205555557</v>
      </c>
      <c r="J37" s="36">
        <f t="shared" si="1"/>
        <v>246.88486870497394</v>
      </c>
      <c r="K37" s="35">
        <f t="shared" si="2"/>
        <v>4.188922333333323</v>
      </c>
      <c r="L37" s="36">
        <f t="shared" si="3"/>
        <v>4.486446575014256</v>
      </c>
      <c r="M37" s="35">
        <f t="shared" si="4"/>
        <v>0.09105027777775376</v>
      </c>
      <c r="N37" s="36">
        <f t="shared" si="5"/>
        <v>2.0152771861195617</v>
      </c>
    </row>
    <row r="38" spans="1:14" ht="12.75">
      <c r="A38" s="6">
        <v>39783</v>
      </c>
      <c r="B38" s="34">
        <v>0.28125</v>
      </c>
      <c r="C38" s="9">
        <v>288.165402</v>
      </c>
      <c r="D38" s="7">
        <v>-1.9769468055555557</v>
      </c>
      <c r="E38" s="9">
        <v>292.1525504722222</v>
      </c>
      <c r="F38" s="22">
        <v>-2.3909683055555555</v>
      </c>
      <c r="G38" s="3">
        <v>292.2334446111111</v>
      </c>
      <c r="H38" s="22">
        <v>-0.37774427777777775</v>
      </c>
      <c r="I38" s="35">
        <f t="shared" si="0"/>
        <v>3.987148472222202</v>
      </c>
      <c r="J38" s="36">
        <f t="shared" si="1"/>
        <v>240.34176850691313</v>
      </c>
      <c r="K38" s="35">
        <f t="shared" si="2"/>
        <v>4.068042611111139</v>
      </c>
      <c r="L38" s="36">
        <f t="shared" si="3"/>
        <v>4.370166403407361</v>
      </c>
      <c r="M38" s="35">
        <f t="shared" si="4"/>
        <v>0.0808941388889366</v>
      </c>
      <c r="N38" s="36">
        <f t="shared" si="5"/>
        <v>2.0148474766618754</v>
      </c>
    </row>
    <row r="39" spans="1:14" ht="12.75">
      <c r="A39" s="6">
        <v>39783</v>
      </c>
      <c r="B39" s="34">
        <v>0.2916666666666667</v>
      </c>
      <c r="C39" s="9">
        <v>288.28838900000005</v>
      </c>
      <c r="D39" s="7">
        <v>-1.9668752222222223</v>
      </c>
      <c r="E39" s="9">
        <v>292.16480988888884</v>
      </c>
      <c r="F39" s="22">
        <v>-2.390980972222222</v>
      </c>
      <c r="G39" s="3">
        <v>292.23554816666666</v>
      </c>
      <c r="H39" s="22">
        <v>-0.37775380555555554</v>
      </c>
      <c r="I39" s="35">
        <f t="shared" si="0"/>
        <v>3.876420888888788</v>
      </c>
      <c r="J39" s="36">
        <f t="shared" si="1"/>
        <v>233.80534861346797</v>
      </c>
      <c r="K39" s="35">
        <f t="shared" si="2"/>
        <v>3.9471591666666086</v>
      </c>
      <c r="L39" s="36">
        <f t="shared" si="3"/>
        <v>4.254156619466393</v>
      </c>
      <c r="M39" s="35">
        <f t="shared" si="4"/>
        <v>0.07073827777782071</v>
      </c>
      <c r="N39" s="36">
        <f t="shared" si="5"/>
        <v>2.0144686873800888</v>
      </c>
    </row>
    <row r="40" spans="1:14" ht="12.75">
      <c r="A40" s="6">
        <v>39783</v>
      </c>
      <c r="B40" s="34">
        <v>0.3020833333333333</v>
      </c>
      <c r="C40" s="9">
        <v>288.41137999999995</v>
      </c>
      <c r="D40" s="7">
        <v>-1.9567937777777777</v>
      </c>
      <c r="E40" s="9">
        <v>292.1770691111111</v>
      </c>
      <c r="F40" s="22">
        <v>-2.3909934444444443</v>
      </c>
      <c r="G40" s="3">
        <v>292.23765186111115</v>
      </c>
      <c r="H40" s="22">
        <v>-0.3777633611111111</v>
      </c>
      <c r="I40" s="35">
        <f t="shared" si="0"/>
        <v>3.7656891111111577</v>
      </c>
      <c r="J40" s="36">
        <f t="shared" si="1"/>
        <v>227.27620319556044</v>
      </c>
      <c r="K40" s="35">
        <f t="shared" si="2"/>
        <v>3.826271861111195</v>
      </c>
      <c r="L40" s="36">
        <f t="shared" si="3"/>
        <v>4.138440284492842</v>
      </c>
      <c r="M40" s="35">
        <f t="shared" si="4"/>
        <v>0.06058275000003732</v>
      </c>
      <c r="N40" s="36">
        <f t="shared" si="5"/>
        <v>2.014140788941167</v>
      </c>
    </row>
    <row r="41" spans="1:14" ht="12.75">
      <c r="A41" s="6">
        <v>39783</v>
      </c>
      <c r="B41" s="34">
        <v>0.3125</v>
      </c>
      <c r="C41" s="9">
        <v>288.534375</v>
      </c>
      <c r="D41" s="7">
        <v>-1.9467025277777779</v>
      </c>
      <c r="E41" s="9">
        <v>292.18932816666666</v>
      </c>
      <c r="F41" s="22">
        <v>-2.3910057222222223</v>
      </c>
      <c r="G41" s="3">
        <v>292.23975572222224</v>
      </c>
      <c r="H41" s="22">
        <v>-0.3777728888888889</v>
      </c>
      <c r="I41" s="35">
        <f t="shared" si="0"/>
        <v>3.654953166666644</v>
      </c>
      <c r="J41" s="36">
        <f t="shared" si="1"/>
        <v>220.7550106181904</v>
      </c>
      <c r="K41" s="35">
        <f t="shared" si="2"/>
        <v>3.7053807222222304</v>
      </c>
      <c r="L41" s="36">
        <f t="shared" si="3"/>
        <v>4.023043265358907</v>
      </c>
      <c r="M41" s="35">
        <f t="shared" si="4"/>
        <v>0.05042755555558642</v>
      </c>
      <c r="N41" s="36">
        <f t="shared" si="5"/>
        <v>2.013863856699741</v>
      </c>
    </row>
    <row r="42" spans="1:14" ht="12.75">
      <c r="A42" s="6">
        <v>39783</v>
      </c>
      <c r="B42" s="34">
        <v>0.3229166666666667</v>
      </c>
      <c r="C42" s="9">
        <v>288.6573740555555</v>
      </c>
      <c r="D42" s="7">
        <v>-1.9366015277777777</v>
      </c>
      <c r="E42" s="9">
        <v>292.20158705555554</v>
      </c>
      <c r="F42" s="22">
        <v>-2.3910178055555553</v>
      </c>
      <c r="G42" s="3">
        <v>292.2418596944445</v>
      </c>
      <c r="H42" s="22">
        <v>-0.3777824444444444</v>
      </c>
      <c r="I42" s="35">
        <f t="shared" si="0"/>
        <v>3.5442130000000134</v>
      </c>
      <c r="J42" s="36">
        <f t="shared" si="1"/>
        <v>214.24252579191867</v>
      </c>
      <c r="K42" s="35">
        <f t="shared" si="2"/>
        <v>3.584485638888964</v>
      </c>
      <c r="L42" s="36">
        <f t="shared" si="3"/>
        <v>3.9079942334138527</v>
      </c>
      <c r="M42" s="35">
        <f t="shared" si="4"/>
        <v>0.040272638888950496</v>
      </c>
      <c r="N42" s="36">
        <f t="shared" si="5"/>
        <v>2.0136378499866683</v>
      </c>
    </row>
    <row r="43" spans="1:14" ht="12.75">
      <c r="A43" s="6">
        <v>39783</v>
      </c>
      <c r="B43" s="34">
        <v>0.3333333333333333</v>
      </c>
      <c r="C43" s="9">
        <v>288.78037727777775</v>
      </c>
      <c r="D43" s="7">
        <v>-1.9264907777777776</v>
      </c>
      <c r="E43" s="9">
        <v>292.21384580555554</v>
      </c>
      <c r="F43" s="22">
        <v>-2.3910296944444442</v>
      </c>
      <c r="G43" s="3">
        <v>292.24396380555555</v>
      </c>
      <c r="H43" s="22">
        <v>-0.3777919722222222</v>
      </c>
      <c r="I43" s="35">
        <f t="shared" si="0"/>
        <v>3.4334685277777908</v>
      </c>
      <c r="J43" s="36">
        <f t="shared" si="1"/>
        <v>207.73959643262668</v>
      </c>
      <c r="K43" s="35">
        <f t="shared" si="2"/>
        <v>3.4635865277778066</v>
      </c>
      <c r="L43" s="36">
        <f t="shared" si="3"/>
        <v>3.793325309634477</v>
      </c>
      <c r="M43" s="35">
        <f t="shared" si="4"/>
        <v>0.030118000000015854</v>
      </c>
      <c r="N43" s="36">
        <f t="shared" si="5"/>
        <v>2.013462837297777</v>
      </c>
    </row>
    <row r="44" spans="1:14" ht="12.75">
      <c r="A44" s="6">
        <v>39783</v>
      </c>
      <c r="B44" s="34">
        <v>0.34375</v>
      </c>
      <c r="C44" s="9">
        <v>288.9033846944444</v>
      </c>
      <c r="D44" s="7">
        <v>-1.9163703333333333</v>
      </c>
      <c r="E44" s="9">
        <v>292.2261043611111</v>
      </c>
      <c r="F44" s="22">
        <v>-2.391041388888889</v>
      </c>
      <c r="G44" s="3">
        <v>292.24606808333334</v>
      </c>
      <c r="H44" s="22">
        <v>-0.37780152777777776</v>
      </c>
      <c r="I44" s="35">
        <f t="shared" si="0"/>
        <v>3.3227196666666714</v>
      </c>
      <c r="J44" s="36">
        <f t="shared" si="1"/>
        <v>201.24717871305828</v>
      </c>
      <c r="K44" s="35">
        <f t="shared" si="2"/>
        <v>3.342683388888929</v>
      </c>
      <c r="L44" s="36">
        <f t="shared" si="3"/>
        <v>3.6790725705243057</v>
      </c>
      <c r="M44" s="35">
        <f t="shared" si="4"/>
        <v>0.01996372222225773</v>
      </c>
      <c r="N44" s="36">
        <f t="shared" si="5"/>
        <v>2.0133387730023484</v>
      </c>
    </row>
    <row r="45" spans="1:14" ht="12.75">
      <c r="A45" s="6">
        <v>39783</v>
      </c>
      <c r="B45" s="34">
        <v>0.3541666666666667</v>
      </c>
      <c r="C45" s="9">
        <v>289.0263963888889</v>
      </c>
      <c r="D45" s="7">
        <v>-1.9062402777777776</v>
      </c>
      <c r="E45" s="9">
        <v>292.23836275</v>
      </c>
      <c r="F45" s="22">
        <v>-2.391052861111111</v>
      </c>
      <c r="G45" s="3">
        <v>292.2481725</v>
      </c>
      <c r="H45" s="22">
        <v>-0.3778110833333333</v>
      </c>
      <c r="I45" s="35">
        <f t="shared" si="0"/>
        <v>3.2119663611111378</v>
      </c>
      <c r="J45" s="36">
        <f>DEGREES(ACOS(SIN(RADIANS(D45))*SIN(RADIANS(F45))+COS(RADIANS(D45))*COS(RADIANS(F45))*COS(RADIANS(I45))))</f>
        <v>3.2461059412163253</v>
      </c>
      <c r="K45" s="35">
        <f t="shared" si="2"/>
        <v>3.221776111111126</v>
      </c>
      <c r="L45" s="36">
        <f t="shared" si="3"/>
        <v>3.56527652633762</v>
      </c>
      <c r="M45" s="37">
        <f t="shared" si="4"/>
        <v>0.009809749999988071</v>
      </c>
      <c r="N45" s="36">
        <f t="shared" si="5"/>
        <v>2.0132656607857675</v>
      </c>
    </row>
    <row r="46" spans="1:14" ht="12.75">
      <c r="A46" s="6">
        <v>39783</v>
      </c>
      <c r="B46" s="34">
        <v>0.3645833333333333</v>
      </c>
      <c r="C46" s="9">
        <v>289.14941244444447</v>
      </c>
      <c r="D46" s="7">
        <v>-1.8961005833333333</v>
      </c>
      <c r="E46" s="9">
        <v>292.250621</v>
      </c>
      <c r="F46" s="22">
        <v>-2.3910641944444446</v>
      </c>
      <c r="G46" s="3">
        <v>292.25027702777777</v>
      </c>
      <c r="H46" s="22">
        <v>-0.3778206111111111</v>
      </c>
      <c r="I46" s="35">
        <f t="shared" si="0"/>
        <v>3.1012085555555586</v>
      </c>
      <c r="J46" s="36">
        <f aca="true" t="shared" si="6" ref="J46:J107">DEGREES(ACOS(SIN(RADIANS(D46))*SIN(RADIANS(F46))+COS(RADIANS(D46))*COS(RADIANS(F46))*COS(RADIANS(I46))))</f>
        <v>3.1383060537368093</v>
      </c>
      <c r="K46" s="35">
        <f t="shared" si="2"/>
        <v>3.100864583333305</v>
      </c>
      <c r="L46" s="36">
        <f t="shared" si="3"/>
        <v>3.4519828232175627</v>
      </c>
      <c r="M46" s="37">
        <f t="shared" si="4"/>
        <v>-0.00034397222225379664</v>
      </c>
      <c r="N46" s="38">
        <f t="shared" si="5"/>
        <v>2.0132436126978184</v>
      </c>
    </row>
    <row r="47" spans="1:14" ht="12.75">
      <c r="A47" s="6">
        <v>39783</v>
      </c>
      <c r="B47" s="34">
        <v>0.375</v>
      </c>
      <c r="C47" s="9">
        <v>289.2724328611111</v>
      </c>
      <c r="D47" s="7">
        <v>-1.8859513333333333</v>
      </c>
      <c r="E47" s="9">
        <v>292.2628790555556</v>
      </c>
      <c r="F47" s="22">
        <v>-2.3910753055555554</v>
      </c>
      <c r="G47" s="3">
        <v>292.2523817222222</v>
      </c>
      <c r="H47" s="22">
        <v>-0.37783016666666663</v>
      </c>
      <c r="I47" s="35">
        <f t="shared" si="0"/>
        <v>2.9904461944444733</v>
      </c>
      <c r="J47" s="36">
        <f t="shared" si="6"/>
        <v>3.0307433869307245</v>
      </c>
      <c r="K47" s="35">
        <f t="shared" si="2"/>
        <v>2.9799488611110974</v>
      </c>
      <c r="L47" s="36">
        <f t="shared" si="3"/>
        <v>3.339243265307717</v>
      </c>
      <c r="M47" s="35">
        <f t="shared" si="4"/>
        <v>-0.010497333333375991</v>
      </c>
      <c r="N47" s="36">
        <f t="shared" si="5"/>
        <v>2.0132724871685896</v>
      </c>
    </row>
    <row r="48" spans="1:14" ht="12.75">
      <c r="A48" s="6">
        <v>39783</v>
      </c>
      <c r="B48" s="34">
        <v>0.3854166666666667</v>
      </c>
      <c r="C48" s="9">
        <v>289.3954577777778</v>
      </c>
      <c r="D48" s="7">
        <v>-1.8757925555555557</v>
      </c>
      <c r="E48" s="9">
        <v>292.2751369722222</v>
      </c>
      <c r="F48" s="22">
        <v>-2.391086222222222</v>
      </c>
      <c r="G48" s="3">
        <v>292.25448655555556</v>
      </c>
      <c r="H48" s="22">
        <v>-0.3778397222222222</v>
      </c>
      <c r="I48" s="35">
        <f t="shared" si="0"/>
        <v>2.8796791944444067</v>
      </c>
      <c r="J48" s="36">
        <f t="shared" si="6"/>
        <v>2.923444743095332</v>
      </c>
      <c r="K48" s="35">
        <f t="shared" si="2"/>
        <v>2.8590287777777803</v>
      </c>
      <c r="L48" s="36">
        <f t="shared" si="3"/>
        <v>3.227116434560368</v>
      </c>
      <c r="M48" s="35">
        <f t="shared" si="4"/>
        <v>-0.02065041666662637</v>
      </c>
      <c r="N48" s="36">
        <f t="shared" si="5"/>
        <v>2.013352332952486</v>
      </c>
    </row>
    <row r="49" spans="1:14" ht="12.75">
      <c r="A49" s="6">
        <v>39783</v>
      </c>
      <c r="B49" s="34">
        <v>0.3958333333333333</v>
      </c>
      <c r="C49" s="9">
        <v>289.51848719444445</v>
      </c>
      <c r="D49" s="7">
        <v>-1.8656243055555557</v>
      </c>
      <c r="E49" s="9">
        <v>292.28739469444446</v>
      </c>
      <c r="F49" s="22">
        <v>-2.3910969444444445</v>
      </c>
      <c r="G49" s="3">
        <v>292.2565915277778</v>
      </c>
      <c r="H49" s="22">
        <v>-0.37784927777777777</v>
      </c>
      <c r="I49" s="35">
        <f t="shared" si="0"/>
        <v>2.7689075000000116</v>
      </c>
      <c r="J49" s="36">
        <f t="shared" si="6"/>
        <v>2.8164409691758845</v>
      </c>
      <c r="K49" s="35">
        <f t="shared" si="2"/>
        <v>2.7381043333333537</v>
      </c>
      <c r="L49" s="36">
        <f t="shared" si="3"/>
        <v>3.1156691775484306</v>
      </c>
      <c r="M49" s="35">
        <f t="shared" si="4"/>
        <v>-0.030803166666657944</v>
      </c>
      <c r="N49" s="36">
        <f t="shared" si="5"/>
        <v>2.0134831389352246</v>
      </c>
    </row>
    <row r="50" spans="1:14" ht="12.75">
      <c r="A50" s="6">
        <v>39783</v>
      </c>
      <c r="B50" s="34">
        <v>0.40625</v>
      </c>
      <c r="C50" s="9">
        <v>289.6415212222222</v>
      </c>
      <c r="D50" s="7">
        <v>-1.8554466111111112</v>
      </c>
      <c r="E50" s="9">
        <v>292.2996522777778</v>
      </c>
      <c r="F50" s="22">
        <v>-2.391107472222222</v>
      </c>
      <c r="G50" s="3">
        <v>292.25869663888886</v>
      </c>
      <c r="H50" s="22">
        <v>-0.3778588055555555</v>
      </c>
      <c r="I50" s="35">
        <f t="shared" si="0"/>
        <v>2.6581310555556</v>
      </c>
      <c r="J50" s="36">
        <f t="shared" si="6"/>
        <v>2.7097677080692475</v>
      </c>
      <c r="K50" s="35">
        <f t="shared" si="2"/>
        <v>2.6171754166666688</v>
      </c>
      <c r="L50" s="36">
        <f t="shared" si="3"/>
        <v>3.0049777274369402</v>
      </c>
      <c r="M50" s="35">
        <f t="shared" si="4"/>
        <v>-0.04095563888893139</v>
      </c>
      <c r="N50" s="36">
        <f t="shared" si="5"/>
        <v>2.0136649190471387</v>
      </c>
    </row>
    <row r="51" spans="1:14" ht="12.75">
      <c r="A51" s="6">
        <v>39783</v>
      </c>
      <c r="B51" s="34">
        <v>0.4166666666666667</v>
      </c>
      <c r="C51" s="9">
        <v>289.76455991666666</v>
      </c>
      <c r="D51" s="7">
        <v>-1.845259527777778</v>
      </c>
      <c r="E51" s="9">
        <v>292.31190969444447</v>
      </c>
      <c r="F51" s="22">
        <v>-2.3911178055555555</v>
      </c>
      <c r="G51" s="3">
        <v>292.26080191666665</v>
      </c>
      <c r="H51" s="22">
        <v>-0.3778683611111111</v>
      </c>
      <c r="I51" s="35">
        <f t="shared" si="0"/>
        <v>2.5473497777778107</v>
      </c>
      <c r="J51" s="36">
        <f t="shared" si="6"/>
        <v>2.603466302764258</v>
      </c>
      <c r="K51" s="35">
        <f t="shared" si="2"/>
        <v>2.496241999999995</v>
      </c>
      <c r="L51" s="36">
        <f t="shared" si="3"/>
        <v>2.8951294829862726</v>
      </c>
      <c r="M51" s="35">
        <f t="shared" si="4"/>
        <v>-0.0511077777778155</v>
      </c>
      <c r="N51" s="36">
        <f t="shared" si="5"/>
        <v>2.0138975983386604</v>
      </c>
    </row>
    <row r="52" spans="1:14" ht="12.75">
      <c r="A52" s="6">
        <v>39783</v>
      </c>
      <c r="B52" s="34">
        <v>0.4270833333333333</v>
      </c>
      <c r="C52" s="9">
        <v>289.8876033611111</v>
      </c>
      <c r="D52" s="7">
        <v>-1.8350630833333335</v>
      </c>
      <c r="E52" s="9">
        <v>292.3241669166667</v>
      </c>
      <c r="F52" s="22">
        <v>-2.3911279444444444</v>
      </c>
      <c r="G52" s="3">
        <v>292.26290730555553</v>
      </c>
      <c r="H52" s="22">
        <v>-0.37787791666666665</v>
      </c>
      <c r="I52" s="35">
        <f t="shared" si="0"/>
        <v>2.436563555555608</v>
      </c>
      <c r="J52" s="36">
        <f t="shared" si="6"/>
        <v>2.4975849730091286</v>
      </c>
      <c r="K52" s="35">
        <f t="shared" si="2"/>
        <v>2.375303944444454</v>
      </c>
      <c r="L52" s="36">
        <f t="shared" si="3"/>
        <v>2.786224849388702</v>
      </c>
      <c r="M52" s="35">
        <f t="shared" si="4"/>
        <v>-0.0612596111111543</v>
      </c>
      <c r="N52" s="36">
        <f t="shared" si="5"/>
        <v>2.0141811827407614</v>
      </c>
    </row>
    <row r="53" spans="1:14" ht="12.75">
      <c r="A53" s="6">
        <v>39783</v>
      </c>
      <c r="B53" s="34">
        <v>0.4375</v>
      </c>
      <c r="C53" s="9">
        <v>290.01065155555557</v>
      </c>
      <c r="D53" s="7">
        <v>-1.8248573333333333</v>
      </c>
      <c r="E53" s="9">
        <v>292.33642399999997</v>
      </c>
      <c r="F53" s="22">
        <v>-2.391137888888889</v>
      </c>
      <c r="G53" s="3">
        <v>292.26501283333334</v>
      </c>
      <c r="H53" s="22">
        <v>-0.3778874722222222</v>
      </c>
      <c r="I53" s="35">
        <f t="shared" si="0"/>
        <v>2.3257724444443966</v>
      </c>
      <c r="J53" s="36">
        <f t="shared" si="6"/>
        <v>2.392180445317436</v>
      </c>
      <c r="K53" s="35">
        <f t="shared" si="2"/>
        <v>2.2543612777777753</v>
      </c>
      <c r="L53" s="36">
        <f t="shared" si="3"/>
        <v>2.678379795712393</v>
      </c>
      <c r="M53" s="35">
        <f t="shared" si="4"/>
        <v>-0.07141116666662128</v>
      </c>
      <c r="N53" s="36">
        <f t="shared" si="5"/>
        <v>2.01451564712234</v>
      </c>
    </row>
    <row r="54" spans="1:14" ht="12.75">
      <c r="A54" s="6">
        <v>39783</v>
      </c>
      <c r="B54" s="34">
        <v>0.4479166666666667</v>
      </c>
      <c r="C54" s="9">
        <v>290.1337046388889</v>
      </c>
      <c r="D54" s="7">
        <v>-1.8146422777777778</v>
      </c>
      <c r="E54" s="9">
        <v>292.34868091666664</v>
      </c>
      <c r="F54" s="22">
        <v>-2.391147638888889</v>
      </c>
      <c r="G54" s="3">
        <v>292.26711852777777</v>
      </c>
      <c r="H54" s="22">
        <v>-0.3778970277777777</v>
      </c>
      <c r="I54" s="35">
        <f t="shared" si="0"/>
        <v>2.214976277777737</v>
      </c>
      <c r="J54" s="36">
        <f t="shared" si="6"/>
        <v>2.287319413676829</v>
      </c>
      <c r="K54" s="35">
        <f t="shared" si="2"/>
        <v>2.1334138888888674</v>
      </c>
      <c r="L54" s="36">
        <f t="shared" si="3"/>
        <v>2.571728371603013</v>
      </c>
      <c r="M54" s="35">
        <f t="shared" si="4"/>
        <v>-0.08156238888886946</v>
      </c>
      <c r="N54" s="36">
        <f t="shared" si="5"/>
        <v>2.014900959701741</v>
      </c>
    </row>
    <row r="55" spans="1:14" ht="12.75">
      <c r="A55" s="6">
        <v>39783</v>
      </c>
      <c r="B55" s="34">
        <v>0.4583333333333333</v>
      </c>
      <c r="C55" s="9">
        <v>290.2567626388889</v>
      </c>
      <c r="D55" s="7">
        <v>-1.804418027777778</v>
      </c>
      <c r="E55" s="9">
        <v>292.3609376388889</v>
      </c>
      <c r="F55" s="22">
        <v>-2.3911571944444443</v>
      </c>
      <c r="G55" s="3">
        <v>292.26922433333334</v>
      </c>
      <c r="H55" s="22">
        <v>-0.3779065555555555</v>
      </c>
      <c r="I55" s="35">
        <f t="shared" si="0"/>
        <v>2.104174999999998</v>
      </c>
      <c r="J55" s="36">
        <f t="shared" si="6"/>
        <v>2.1830811219836344</v>
      </c>
      <c r="K55" s="35">
        <f t="shared" si="2"/>
        <v>2.0124616944444256</v>
      </c>
      <c r="L55" s="36">
        <f t="shared" si="3"/>
        <v>2.46642632647291</v>
      </c>
      <c r="M55" s="35">
        <f t="shared" si="4"/>
        <v>-0.09171330555557233</v>
      </c>
      <c r="N55" s="36">
        <f t="shared" si="5"/>
        <v>2.0153371152909836</v>
      </c>
    </row>
    <row r="56" spans="1:14" ht="12.75">
      <c r="A56" s="6">
        <v>39783</v>
      </c>
      <c r="B56" s="34">
        <v>0.46875</v>
      </c>
      <c r="C56" s="9">
        <v>290.3798256388889</v>
      </c>
      <c r="D56" s="7">
        <v>-1.7941845555555553</v>
      </c>
      <c r="E56" s="9">
        <v>292.37319422222225</v>
      </c>
      <c r="F56" s="22">
        <v>-2.3911665555555555</v>
      </c>
      <c r="G56" s="3">
        <v>292.2713303055555</v>
      </c>
      <c r="H56" s="22">
        <v>-0.37791611111111106</v>
      </c>
      <c r="I56" s="35">
        <f t="shared" si="0"/>
        <v>1.9933685833333357</v>
      </c>
      <c r="J56" s="36">
        <f t="shared" si="6"/>
        <v>2.079560263458284</v>
      </c>
      <c r="K56" s="35">
        <f t="shared" si="2"/>
        <v>1.8915046666666058</v>
      </c>
      <c r="L56" s="36">
        <f t="shared" si="3"/>
        <v>2.3626549575700855</v>
      </c>
      <c r="M56" s="35">
        <f t="shared" si="4"/>
        <v>-0.10186391666672989</v>
      </c>
      <c r="N56" s="36">
        <f t="shared" si="5"/>
        <v>2.01582402078905</v>
      </c>
    </row>
    <row r="57" spans="1:14" ht="12.75">
      <c r="A57" s="6">
        <v>39783</v>
      </c>
      <c r="B57" s="34">
        <v>0.4791666666666667</v>
      </c>
      <c r="C57" s="9">
        <v>290.5028936666667</v>
      </c>
      <c r="D57" s="7">
        <v>-1.783941972222222</v>
      </c>
      <c r="E57" s="9">
        <v>292.38545063888887</v>
      </c>
      <c r="F57" s="22">
        <v>-2.391175722222222</v>
      </c>
      <c r="G57" s="3">
        <v>292.27343638888885</v>
      </c>
      <c r="H57" s="22">
        <v>-0.37792566666666666</v>
      </c>
      <c r="I57" s="35">
        <f t="shared" si="0"/>
        <v>1.8825569722221758</v>
      </c>
      <c r="J57" s="36">
        <f t="shared" si="6"/>
        <v>1.9768705865679135</v>
      </c>
      <c r="K57" s="35">
        <f t="shared" si="2"/>
        <v>1.7705427222221601</v>
      </c>
      <c r="L57" s="36">
        <f t="shared" si="3"/>
        <v>2.2606260746254754</v>
      </c>
      <c r="M57" s="35">
        <f t="shared" si="4"/>
        <v>-0.11201425000001564</v>
      </c>
      <c r="N57" s="36">
        <f t="shared" si="5"/>
        <v>2.0163616640973</v>
      </c>
    </row>
    <row r="58" spans="1:14" ht="12.75">
      <c r="A58" s="6">
        <v>39783</v>
      </c>
      <c r="B58" s="34">
        <v>0.4895833333333333</v>
      </c>
      <c r="C58" s="9">
        <v>290.6259668611111</v>
      </c>
      <c r="D58" s="7">
        <v>-1.77369025</v>
      </c>
      <c r="E58" s="9">
        <v>292.3977068611111</v>
      </c>
      <c r="F58" s="22">
        <v>-2.3911846944444446</v>
      </c>
      <c r="G58" s="3">
        <v>292.27554263888885</v>
      </c>
      <c r="H58" s="22">
        <v>-0.3779352222222222</v>
      </c>
      <c r="I58" s="35">
        <f t="shared" si="0"/>
        <v>1.7717399999999657</v>
      </c>
      <c r="J58" s="36">
        <f t="shared" si="6"/>
        <v>1.8751496968588837</v>
      </c>
      <c r="K58" s="35">
        <f t="shared" si="2"/>
        <v>1.6495757777777271</v>
      </c>
      <c r="L58" s="36">
        <f t="shared" si="3"/>
        <v>2.1605875094724554</v>
      </c>
      <c r="M58" s="35">
        <f t="shared" si="4"/>
        <v>-0.12216422222223855</v>
      </c>
      <c r="N58" s="36">
        <f t="shared" si="5"/>
        <v>2.0169499954037957</v>
      </c>
    </row>
    <row r="59" spans="1:14" ht="12.75">
      <c r="A59" s="6">
        <v>39783</v>
      </c>
      <c r="B59" s="34">
        <v>0.5</v>
      </c>
      <c r="C59" s="9">
        <v>290.74904522222226</v>
      </c>
      <c r="D59" s="7">
        <v>-1.7634294722222221</v>
      </c>
      <c r="E59" s="9">
        <v>292.40996294444443</v>
      </c>
      <c r="F59" s="22">
        <v>-2.3911935</v>
      </c>
      <c r="G59" s="3">
        <v>292.2776490277778</v>
      </c>
      <c r="H59" s="22">
        <v>-0.37794477777777774</v>
      </c>
      <c r="I59" s="35">
        <f t="shared" si="0"/>
        <v>1.660917722222166</v>
      </c>
      <c r="J59" s="36">
        <f t="shared" si="6"/>
        <v>1.774565524025672</v>
      </c>
      <c r="K59" s="35">
        <f t="shared" si="2"/>
        <v>1.5286038055555196</v>
      </c>
      <c r="L59" s="36">
        <f t="shared" si="3"/>
        <v>2.0628299922595157</v>
      </c>
      <c r="M59" s="35">
        <f t="shared" si="4"/>
        <v>-0.1323139166666465</v>
      </c>
      <c r="N59" s="36">
        <f t="shared" si="5"/>
        <v>2.017588998099349</v>
      </c>
    </row>
    <row r="60" spans="1:14" ht="12.75">
      <c r="A60" s="6">
        <v>39783</v>
      </c>
      <c r="B60" s="34">
        <v>0.5104166666666666</v>
      </c>
      <c r="C60" s="9">
        <v>290.87212883333336</v>
      </c>
      <c r="D60" s="7">
        <v>-1.7531596666666667</v>
      </c>
      <c r="E60" s="9">
        <v>292.4222188611111</v>
      </c>
      <c r="F60" s="22">
        <v>-2.3912020833333334</v>
      </c>
      <c r="G60" s="3">
        <v>292.27975555555554</v>
      </c>
      <c r="H60" s="22">
        <v>-0.3779543333333333</v>
      </c>
      <c r="I60" s="35">
        <f t="shared" si="0"/>
        <v>1.5500900277777419</v>
      </c>
      <c r="J60" s="36">
        <f t="shared" si="6"/>
        <v>1.6753240434970686</v>
      </c>
      <c r="K60" s="35">
        <f t="shared" si="2"/>
        <v>1.4076267222221759</v>
      </c>
      <c r="L60" s="36">
        <f t="shared" si="3"/>
        <v>1.96769465326575</v>
      </c>
      <c r="M60" s="35">
        <f t="shared" si="4"/>
        <v>-0.14246330555556597</v>
      </c>
      <c r="N60" s="36">
        <f t="shared" si="5"/>
        <v>2.018278562490191</v>
      </c>
    </row>
    <row r="61" spans="1:14" ht="12.75">
      <c r="A61" s="6">
        <v>39783</v>
      </c>
      <c r="B61" s="34">
        <v>0.5208333333333334</v>
      </c>
      <c r="C61" s="9">
        <v>290.9952177777778</v>
      </c>
      <c r="D61" s="7">
        <v>-1.742880888888889</v>
      </c>
      <c r="E61" s="9">
        <v>292.4344746111111</v>
      </c>
      <c r="F61" s="22">
        <v>-2.3912104722222223</v>
      </c>
      <c r="G61" s="3">
        <v>292.28186222222223</v>
      </c>
      <c r="H61" s="22">
        <v>-0.3779638888888889</v>
      </c>
      <c r="I61" s="35">
        <f t="shared" si="0"/>
        <v>1.4392568333333315</v>
      </c>
      <c r="J61" s="36">
        <f t="shared" si="6"/>
        <v>1.5776800298424352</v>
      </c>
      <c r="K61" s="35">
        <f t="shared" si="2"/>
        <v>1.2866444444444483</v>
      </c>
      <c r="L61" s="36">
        <f t="shared" si="3"/>
        <v>1.8755817708119613</v>
      </c>
      <c r="M61" s="35">
        <f t="shared" si="4"/>
        <v>-0.1526123888888833</v>
      </c>
      <c r="N61" s="36">
        <f t="shared" si="5"/>
        <v>2.019018659863394</v>
      </c>
    </row>
    <row r="62" spans="1:14" ht="12.75">
      <c r="A62" s="6">
        <v>39783</v>
      </c>
      <c r="B62" s="34">
        <v>0.53125</v>
      </c>
      <c r="C62" s="9">
        <v>291.1183121111111</v>
      </c>
      <c r="D62" s="7">
        <v>-1.7325931666666667</v>
      </c>
      <c r="E62" s="9">
        <v>292.44673016666667</v>
      </c>
      <c r="F62" s="22">
        <v>-2.3912186666666666</v>
      </c>
      <c r="G62" s="3">
        <v>292.2839690277778</v>
      </c>
      <c r="H62" s="22">
        <v>-0.3779734444444444</v>
      </c>
      <c r="I62" s="35">
        <f t="shared" si="0"/>
        <v>1.3284180555555736</v>
      </c>
      <c r="J62" s="36">
        <f t="shared" si="6"/>
        <v>1.4819507692549578</v>
      </c>
      <c r="K62" s="35">
        <f t="shared" si="2"/>
        <v>1.1656569166667055</v>
      </c>
      <c r="L62" s="36">
        <f t="shared" si="3"/>
        <v>1.786960103074811</v>
      </c>
      <c r="M62" s="35">
        <f t="shared" si="4"/>
        <v>-0.16276113888886812</v>
      </c>
      <c r="N62" s="36">
        <f t="shared" si="5"/>
        <v>2.019809227829706</v>
      </c>
    </row>
    <row r="63" spans="1:14" ht="12.75">
      <c r="A63" s="6">
        <v>39783</v>
      </c>
      <c r="B63" s="34">
        <v>0.5416666666666666</v>
      </c>
      <c r="C63" s="9">
        <v>291.24141191666666</v>
      </c>
      <c r="D63" s="7">
        <v>-1.722296527777778</v>
      </c>
      <c r="E63" s="9">
        <v>292.45898558333334</v>
      </c>
      <c r="F63" s="22">
        <v>-2.391226666666667</v>
      </c>
      <c r="G63" s="3">
        <v>292.28607597222225</v>
      </c>
      <c r="H63" s="22">
        <v>-0.37798299999999996</v>
      </c>
      <c r="I63" s="35">
        <f t="shared" si="0"/>
        <v>1.2175736666666808</v>
      </c>
      <c r="J63" s="36">
        <f t="shared" si="6"/>
        <v>1.3885340036763343</v>
      </c>
      <c r="K63" s="35">
        <f t="shared" si="2"/>
        <v>1.044664055555586</v>
      </c>
      <c r="L63" s="36">
        <f t="shared" si="3"/>
        <v>1.7023763314633398</v>
      </c>
      <c r="M63" s="35">
        <f t="shared" si="4"/>
        <v>-0.17290961111109482</v>
      </c>
      <c r="N63" s="36">
        <f t="shared" si="5"/>
        <v>2.0206502068814456</v>
      </c>
    </row>
    <row r="64" spans="1:14" ht="12.75">
      <c r="A64" s="6">
        <v>39783</v>
      </c>
      <c r="B64" s="34">
        <v>0.5520833333333334</v>
      </c>
      <c r="C64" s="9">
        <v>291.3645172222222</v>
      </c>
      <c r="D64" s="7">
        <v>-1.7119910555555555</v>
      </c>
      <c r="E64" s="9">
        <v>292.4712408333333</v>
      </c>
      <c r="F64" s="22">
        <v>-2.391234472222222</v>
      </c>
      <c r="G64" s="3">
        <v>292.2881830555556</v>
      </c>
      <c r="H64" s="22">
        <v>-0.37799255555555555</v>
      </c>
      <c r="I64" s="35">
        <f t="shared" si="0"/>
        <v>1.1067236111110788</v>
      </c>
      <c r="J64" s="36">
        <f t="shared" si="6"/>
        <v>1.297930877097001</v>
      </c>
      <c r="K64" s="35">
        <f t="shared" si="2"/>
        <v>0.9236658333333594</v>
      </c>
      <c r="L64" s="36">
        <f t="shared" si="3"/>
        <v>1.6224636298021098</v>
      </c>
      <c r="M64" s="35">
        <f t="shared" si="4"/>
        <v>-0.18305777777771937</v>
      </c>
      <c r="N64" s="36">
        <f t="shared" si="5"/>
        <v>2.0215415274096666</v>
      </c>
    </row>
    <row r="65" spans="1:14" ht="12.75">
      <c r="A65" s="6">
        <v>39783</v>
      </c>
      <c r="B65" s="34">
        <v>0.5625</v>
      </c>
      <c r="C65" s="9">
        <v>291.4876281388889</v>
      </c>
      <c r="D65" s="7">
        <v>-1.7016767499999998</v>
      </c>
      <c r="E65" s="9">
        <v>292.4834958888889</v>
      </c>
      <c r="F65" s="22">
        <v>-2.391242083333333</v>
      </c>
      <c r="G65" s="3">
        <v>292.2902903055556</v>
      </c>
      <c r="H65" s="22">
        <v>-0.37800213888888884</v>
      </c>
      <c r="I65" s="35">
        <f t="shared" si="0"/>
        <v>0.9958677500000022</v>
      </c>
      <c r="J65" s="36">
        <f t="shared" si="6"/>
        <v>1.2107750468103982</v>
      </c>
      <c r="K65" s="35">
        <f t="shared" si="2"/>
        <v>0.8026621666666642</v>
      </c>
      <c r="L65" s="36">
        <f t="shared" si="3"/>
        <v>1.5479470829952686</v>
      </c>
      <c r="M65" s="35">
        <f t="shared" si="4"/>
        <v>-0.19320558333333793</v>
      </c>
      <c r="N65" s="36">
        <f t="shared" si="5"/>
        <v>2.022483085305553</v>
      </c>
    </row>
    <row r="66" spans="1:14" ht="12.75">
      <c r="A66" s="6">
        <v>39783</v>
      </c>
      <c r="B66" s="34">
        <v>0.5729166666666666</v>
      </c>
      <c r="C66" s="9">
        <v>291.61074472222225</v>
      </c>
      <c r="D66" s="7">
        <v>-1.6913536944444445</v>
      </c>
      <c r="E66" s="9">
        <v>292.4957508055556</v>
      </c>
      <c r="F66" s="22">
        <v>-2.3912495</v>
      </c>
      <c r="G66" s="3">
        <v>292.2923976666667</v>
      </c>
      <c r="H66" s="22">
        <v>-0.37801169444444443</v>
      </c>
      <c r="I66" s="35">
        <f t="shared" si="0"/>
        <v>0.8850060833333373</v>
      </c>
      <c r="J66" s="36">
        <f t="shared" si="6"/>
        <v>1.1278680643823764</v>
      </c>
      <c r="K66" s="35">
        <f t="shared" si="2"/>
        <v>0.6816529444444654</v>
      </c>
      <c r="L66" s="36">
        <f t="shared" si="3"/>
        <v>1.4796439007141144</v>
      </c>
      <c r="M66" s="35">
        <f t="shared" si="4"/>
        <v>-0.20335313888887185</v>
      </c>
      <c r="N66" s="36">
        <f t="shared" si="5"/>
        <v>2.0234748714440807</v>
      </c>
    </row>
    <row r="67" spans="1:14" ht="12.75">
      <c r="A67" s="6">
        <v>39783</v>
      </c>
      <c r="B67" s="34">
        <v>0.5833333333333334</v>
      </c>
      <c r="C67" s="9">
        <v>291.7338670277778</v>
      </c>
      <c r="D67" s="7">
        <v>-1.6810218888888888</v>
      </c>
      <c r="E67" s="9">
        <v>292.50800555555554</v>
      </c>
      <c r="F67" s="22">
        <v>-2.39125675</v>
      </c>
      <c r="G67" s="3">
        <v>292.2945051666667</v>
      </c>
      <c r="H67" s="22">
        <v>-0.37802125</v>
      </c>
      <c r="I67" s="35">
        <f t="shared" si="0"/>
        <v>0.7741385277777226</v>
      </c>
      <c r="J67" s="36">
        <f t="shared" si="6"/>
        <v>1.0502189232044632</v>
      </c>
      <c r="K67" s="35">
        <f t="shared" si="2"/>
        <v>0.5606381388888622</v>
      </c>
      <c r="L67" s="36">
        <f t="shared" si="3"/>
        <v>1.4184536509793457</v>
      </c>
      <c r="M67" s="35">
        <f t="shared" si="4"/>
        <v>-0.21350038888886047</v>
      </c>
      <c r="N67" s="36">
        <f t="shared" si="5"/>
        <v>2.024516802395051</v>
      </c>
    </row>
    <row r="68" spans="1:14" ht="12.75">
      <c r="A68" s="6">
        <v>39783</v>
      </c>
      <c r="B68" s="34">
        <v>0.59375</v>
      </c>
      <c r="C68" s="9">
        <v>291.85699511111113</v>
      </c>
      <c r="D68" s="7">
        <v>-1.6706813888888887</v>
      </c>
      <c r="E68" s="9">
        <v>292.5202601111111</v>
      </c>
      <c r="F68" s="22">
        <v>-2.3912637777777777</v>
      </c>
      <c r="G68" s="3">
        <v>292.29661283333337</v>
      </c>
      <c r="H68" s="22">
        <v>-0.3780308055555555</v>
      </c>
      <c r="I68" s="35">
        <f t="shared" si="0"/>
        <v>0.6632649999999671</v>
      </c>
      <c r="J68" s="36">
        <f t="shared" si="6"/>
        <v>0.9790817591544038</v>
      </c>
      <c r="K68" s="35">
        <f t="shared" si="2"/>
        <v>0.4396177222222377</v>
      </c>
      <c r="L68" s="36">
        <f t="shared" si="3"/>
        <v>1.3653348678872574</v>
      </c>
      <c r="M68" s="35">
        <f t="shared" si="4"/>
        <v>-0.22364727777772941</v>
      </c>
      <c r="N68" s="36">
        <f t="shared" si="5"/>
        <v>2.025608734843382</v>
      </c>
    </row>
    <row r="69" spans="1:14" ht="12.75">
      <c r="A69" s="6">
        <v>39783</v>
      </c>
      <c r="B69" s="34">
        <v>0.6041666666666666</v>
      </c>
      <c r="C69" s="9">
        <v>291.9801290833333</v>
      </c>
      <c r="D69" s="7">
        <v>-1.66033225</v>
      </c>
      <c r="E69" s="9">
        <v>292.5325145277778</v>
      </c>
      <c r="F69" s="22">
        <v>-2.391270611111111</v>
      </c>
      <c r="G69" s="3">
        <v>292.29872061111115</v>
      </c>
      <c r="H69" s="22">
        <v>-0.3780403611111111</v>
      </c>
      <c r="I69" s="35">
        <f t="shared" si="0"/>
        <v>0.5523854444444964</v>
      </c>
      <c r="J69" s="36">
        <f t="shared" si="6"/>
        <v>0.9159776899190283</v>
      </c>
      <c r="K69" s="35">
        <f t="shared" si="2"/>
        <v>0.31859152777786903</v>
      </c>
      <c r="L69" s="36">
        <f t="shared" si="3"/>
        <v>1.3212632959512376</v>
      </c>
      <c r="M69" s="35">
        <f t="shared" si="4"/>
        <v>-0.2337939166666274</v>
      </c>
      <c r="N69" s="36">
        <f t="shared" si="5"/>
        <v>2.026750622953452</v>
      </c>
    </row>
    <row r="70" spans="1:14" ht="12.75">
      <c r="A70" s="6">
        <v>39783</v>
      </c>
      <c r="B70" s="34">
        <v>0.6145833333333334</v>
      </c>
      <c r="C70" s="9">
        <v>292.1032689722222</v>
      </c>
      <c r="D70" s="7">
        <v>-1.6499745277777778</v>
      </c>
      <c r="E70" s="9">
        <v>292.54476875</v>
      </c>
      <c r="F70" s="22">
        <v>-2.39127725</v>
      </c>
      <c r="G70" s="3">
        <v>292.30082855555554</v>
      </c>
      <c r="H70" s="22">
        <v>-0.37804991666666665</v>
      </c>
      <c r="I70" s="35">
        <f t="shared" si="0"/>
        <v>0.4414997777777785</v>
      </c>
      <c r="J70" s="36">
        <f t="shared" si="6"/>
        <v>0.8626741693780842</v>
      </c>
      <c r="K70" s="35">
        <f t="shared" si="2"/>
        <v>0.1975595833333159</v>
      </c>
      <c r="L70" s="36">
        <f t="shared" si="3"/>
        <v>1.2871706095308646</v>
      </c>
      <c r="M70" s="35">
        <f t="shared" si="4"/>
        <v>-0.24394019444446258</v>
      </c>
      <c r="N70" s="36">
        <f t="shared" si="5"/>
        <v>2.0279423652325654</v>
      </c>
    </row>
    <row r="71" spans="1:14" ht="12.75">
      <c r="A71" s="6">
        <v>39783</v>
      </c>
      <c r="B71" s="34">
        <v>0.625</v>
      </c>
      <c r="C71" s="9">
        <v>292.2264148888889</v>
      </c>
      <c r="D71" s="7">
        <v>-1.6396082222222221</v>
      </c>
      <c r="E71" s="9">
        <v>292.55702283333335</v>
      </c>
      <c r="F71" s="22">
        <v>-2.391283694444444</v>
      </c>
      <c r="G71" s="3">
        <v>292.30293661111114</v>
      </c>
      <c r="H71" s="22">
        <v>-0.3780595</v>
      </c>
      <c r="I71" s="35">
        <f t="shared" si="0"/>
        <v>0.3306079444444663</v>
      </c>
      <c r="J71" s="36">
        <f t="shared" si="6"/>
        <v>0.821085176181066</v>
      </c>
      <c r="K71" s="37">
        <f t="shared" si="2"/>
        <v>0.07652172222225317</v>
      </c>
      <c r="L71" s="36">
        <f t="shared" si="3"/>
        <v>1.2638665675705982</v>
      </c>
      <c r="M71" s="35">
        <f t="shared" si="4"/>
        <v>-0.2540862222222131</v>
      </c>
      <c r="N71" s="36">
        <f t="shared" si="5"/>
        <v>2.0291838547728385</v>
      </c>
    </row>
    <row r="72" spans="1:14" ht="12.75">
      <c r="A72" s="6">
        <v>39783</v>
      </c>
      <c r="B72" s="34">
        <v>0.6354166666666666</v>
      </c>
      <c r="C72" s="9">
        <v>292.3495668333333</v>
      </c>
      <c r="D72" s="7">
        <v>-1.629233388888889</v>
      </c>
      <c r="E72" s="9">
        <v>292.56927675</v>
      </c>
      <c r="F72" s="22">
        <v>-2.3912899444444444</v>
      </c>
      <c r="G72" s="3">
        <v>292.30504483333334</v>
      </c>
      <c r="H72" s="22">
        <v>-0.37806905555555553</v>
      </c>
      <c r="I72" s="35">
        <f t="shared" si="0"/>
        <v>0.21970991666665896</v>
      </c>
      <c r="J72" s="36">
        <f t="shared" si="6"/>
        <v>0.7930589692094682</v>
      </c>
      <c r="K72" s="37">
        <f t="shared" si="2"/>
        <v>-0.044521999999972195</v>
      </c>
      <c r="L72" s="36">
        <f t="shared" si="3"/>
        <v>1.2519559538980864</v>
      </c>
      <c r="M72" s="35">
        <f t="shared" si="4"/>
        <v>-0.26423191666663115</v>
      </c>
      <c r="N72" s="36">
        <f t="shared" si="5"/>
        <v>2.0304750408262704</v>
      </c>
    </row>
    <row r="73" spans="1:14" ht="12.75">
      <c r="A73" s="6">
        <v>39783</v>
      </c>
      <c r="B73" s="34">
        <v>0.6458333333333334</v>
      </c>
      <c r="C73" s="9">
        <v>292.4727249444444</v>
      </c>
      <c r="D73" s="7">
        <v>-1.6188500833333335</v>
      </c>
      <c r="E73" s="9">
        <v>292.5815304722222</v>
      </c>
      <c r="F73" s="22">
        <v>-2.391296</v>
      </c>
      <c r="G73" s="3">
        <v>292.3071531944445</v>
      </c>
      <c r="H73" s="22">
        <v>-0.3780786111111111</v>
      </c>
      <c r="I73" s="37">
        <f t="shared" si="0"/>
        <v>0.10880552777780395</v>
      </c>
      <c r="J73" s="36">
        <f t="shared" si="6"/>
        <v>0.7800619622253848</v>
      </c>
      <c r="K73" s="39">
        <f t="shared" si="2"/>
        <v>-0.16557174999991275</v>
      </c>
      <c r="L73" s="38">
        <f t="shared" si="3"/>
        <v>1.2517661340502115</v>
      </c>
      <c r="M73" s="35">
        <f t="shared" si="4"/>
        <v>-0.2743772777777167</v>
      </c>
      <c r="N73" s="36">
        <f t="shared" si="5"/>
        <v>2.0318157961356365</v>
      </c>
    </row>
    <row r="74" spans="1:14" ht="12.75">
      <c r="A74" s="6">
        <v>39783</v>
      </c>
      <c r="B74" s="34">
        <v>0.65625</v>
      </c>
      <c r="C74" s="9">
        <v>292.59588927777776</v>
      </c>
      <c r="D74" s="7">
        <v>-1.6084583333333333</v>
      </c>
      <c r="E74" s="9">
        <v>292.59378402777776</v>
      </c>
      <c r="F74" s="22">
        <v>-2.391301861111111</v>
      </c>
      <c r="G74" s="3">
        <v>292.30926169444444</v>
      </c>
      <c r="H74" s="22">
        <v>-0.3780881944444444</v>
      </c>
      <c r="I74" s="37">
        <f t="shared" si="0"/>
        <v>-0.0021052499999996144</v>
      </c>
      <c r="J74" s="36">
        <f t="shared" si="6"/>
        <v>0.7828463550369696</v>
      </c>
      <c r="K74" s="35">
        <f t="shared" si="2"/>
        <v>-0.2866275833333134</v>
      </c>
      <c r="L74" s="36">
        <f t="shared" si="3"/>
        <v>1.2633044776480395</v>
      </c>
      <c r="M74" s="35">
        <f t="shared" si="4"/>
        <v>-0.2845223333333138</v>
      </c>
      <c r="N74" s="36">
        <f t="shared" si="5"/>
        <v>2.0332059940320133</v>
      </c>
    </row>
    <row r="75" spans="1:14" ht="12.75">
      <c r="A75" s="6">
        <v>39783</v>
      </c>
      <c r="B75" s="34">
        <v>0.6666666666666666</v>
      </c>
      <c r="C75" s="9">
        <v>292.7190598611111</v>
      </c>
      <c r="D75" s="7">
        <v>-1.5980581944444445</v>
      </c>
      <c r="E75" s="9">
        <v>292.60603744444444</v>
      </c>
      <c r="F75" s="22">
        <v>-2.3913075277777778</v>
      </c>
      <c r="G75" s="3">
        <v>292.31137030555556</v>
      </c>
      <c r="H75" s="22">
        <v>-0.37809774999999995</v>
      </c>
      <c r="I75" s="35">
        <f t="shared" si="0"/>
        <v>-0.11302241666663804</v>
      </c>
      <c r="J75" s="36">
        <f t="shared" si="6"/>
        <v>0.8012508290481106</v>
      </c>
      <c r="K75" s="35">
        <f t="shared" si="2"/>
        <v>-0.4076895555555211</v>
      </c>
      <c r="L75" s="36">
        <f t="shared" si="3"/>
        <v>1.2862575754811596</v>
      </c>
      <c r="M75" s="35">
        <f t="shared" si="4"/>
        <v>-0.2946671388888831</v>
      </c>
      <c r="N75" s="36">
        <f t="shared" si="5"/>
        <v>2.034645591612746</v>
      </c>
    </row>
    <row r="76" spans="1:14" ht="12.75">
      <c r="A76" s="6">
        <v>39783</v>
      </c>
      <c r="B76" s="34">
        <v>0.6770833333333334</v>
      </c>
      <c r="C76" s="9">
        <v>292.84223680555556</v>
      </c>
      <c r="D76" s="7">
        <v>-1.5876497222222223</v>
      </c>
      <c r="E76" s="9">
        <v>292.61829066666667</v>
      </c>
      <c r="F76" s="22">
        <v>-2.391313</v>
      </c>
      <c r="G76" s="3">
        <v>292.31347908333333</v>
      </c>
      <c r="H76" s="22">
        <v>-0.37810730555555555</v>
      </c>
      <c r="I76" s="35">
        <f aca="true" t="shared" si="7" ref="I76:I107">E76-C76</f>
        <v>-0.22394613888889126</v>
      </c>
      <c r="J76" s="36">
        <f t="shared" si="6"/>
        <v>0.8342453294442491</v>
      </c>
      <c r="K76" s="35">
        <f aca="true" t="shared" si="8" ref="K76:K107">G76-C76</f>
        <v>-0.528757722222224</v>
      </c>
      <c r="L76" s="36">
        <f aca="true" t="shared" si="9" ref="L76:L107">DEGREES(ACOS(SIN(RADIANS(D76))*SIN(RADIANS(H76))+COS(RADIANS(D76))*COS(RADIANS(H76))*COS(RADIANS(K76))))</f>
        <v>1.3200321699353255</v>
      </c>
      <c r="M76" s="35">
        <f aca="true" t="shared" si="10" ref="M76:M107">G76-E76</f>
        <v>-0.3048115833333327</v>
      </c>
      <c r="N76" s="36">
        <f aca="true" t="shared" si="11" ref="N76:N107">DEGREES(ACOS(SIN(RADIANS(F76))*SIN(RADIANS(H76))+COS(RADIANS(F76))*COS(RADIANS(H76))*COS(RADIANS(M76))))</f>
        <v>2.0361344362765013</v>
      </c>
    </row>
    <row r="77" spans="1:14" ht="12.75">
      <c r="A77" s="6">
        <v>39783</v>
      </c>
      <c r="B77" s="34">
        <v>0.6875</v>
      </c>
      <c r="C77" s="9">
        <v>292.9654201388889</v>
      </c>
      <c r="D77" s="7">
        <v>-1.5772329166666665</v>
      </c>
      <c r="E77" s="9">
        <v>292.63054375</v>
      </c>
      <c r="F77" s="22">
        <v>-2.3913182777777777</v>
      </c>
      <c r="G77" s="3">
        <v>292.315588</v>
      </c>
      <c r="H77" s="22">
        <v>-0.37811688888888884</v>
      </c>
      <c r="I77" s="35">
        <f t="shared" si="7"/>
        <v>-0.3348763888888584</v>
      </c>
      <c r="J77" s="36">
        <f t="shared" si="6"/>
        <v>0.8801936329864698</v>
      </c>
      <c r="K77" s="35">
        <f t="shared" si="8"/>
        <v>-0.6498321388888826</v>
      </c>
      <c r="L77" s="36">
        <f t="shared" si="9"/>
        <v>1.363826488212427</v>
      </c>
      <c r="M77" s="35">
        <f t="shared" si="10"/>
        <v>-0.3149557500000242</v>
      </c>
      <c r="N77" s="36">
        <f t="shared" si="11"/>
        <v>2.0376724001128057</v>
      </c>
    </row>
    <row r="78" spans="1:14" ht="12.75">
      <c r="A78" s="6">
        <v>39783</v>
      </c>
      <c r="B78" s="34">
        <v>0.6979166666666666</v>
      </c>
      <c r="C78" s="9">
        <v>293.08860997222223</v>
      </c>
      <c r="D78" s="7">
        <v>-1.5668078333333333</v>
      </c>
      <c r="E78" s="9">
        <v>292.64279663888885</v>
      </c>
      <c r="F78" s="22">
        <v>-2.391323361111111</v>
      </c>
      <c r="G78" s="3">
        <v>292.3176970555555</v>
      </c>
      <c r="H78" s="22">
        <v>-0.37812644444444443</v>
      </c>
      <c r="I78" s="35">
        <f t="shared" si="7"/>
        <v>-0.44581333333337625</v>
      </c>
      <c r="J78" s="36">
        <f t="shared" si="6"/>
        <v>0.9371952366721935</v>
      </c>
      <c r="K78" s="35">
        <f t="shared" si="8"/>
        <v>-0.7709129166667026</v>
      </c>
      <c r="L78" s="36">
        <f t="shared" si="9"/>
        <v>1.416713679521977</v>
      </c>
      <c r="M78" s="35">
        <f t="shared" si="10"/>
        <v>-0.32509958333332634</v>
      </c>
      <c r="N78" s="36">
        <f t="shared" si="11"/>
        <v>2.0392594138421054</v>
      </c>
    </row>
    <row r="79" spans="1:14" ht="12.75">
      <c r="A79" s="6">
        <v>39783</v>
      </c>
      <c r="B79" s="34">
        <v>0.7083333333333334</v>
      </c>
      <c r="C79" s="9">
        <v>293.2118063888889</v>
      </c>
      <c r="D79" s="7">
        <v>-1.5563745555555557</v>
      </c>
      <c r="E79" s="9">
        <v>292.6550493611111</v>
      </c>
      <c r="F79" s="22">
        <v>-2.39132825</v>
      </c>
      <c r="G79" s="3">
        <v>292.31980625</v>
      </c>
      <c r="H79" s="22">
        <v>-0.3781360277777778</v>
      </c>
      <c r="I79" s="35">
        <f t="shared" si="7"/>
        <v>-0.5567570277777918</v>
      </c>
      <c r="J79" s="36">
        <f t="shared" si="6"/>
        <v>1.0033707272156287</v>
      </c>
      <c r="K79" s="35">
        <f t="shared" si="8"/>
        <v>-0.892000138888875</v>
      </c>
      <c r="L79" s="36">
        <f t="shared" si="9"/>
        <v>1.477719688280504</v>
      </c>
      <c r="M79" s="35">
        <f t="shared" si="10"/>
        <v>-0.3352431111110832</v>
      </c>
      <c r="N79" s="36">
        <f t="shared" si="11"/>
        <v>2.0408953078316667</v>
      </c>
    </row>
    <row r="80" spans="1:14" ht="12.75">
      <c r="A80" s="6">
        <v>39783</v>
      </c>
      <c r="B80" s="34">
        <v>0.71875</v>
      </c>
      <c r="C80" s="9">
        <v>293.33500938888886</v>
      </c>
      <c r="D80" s="7">
        <v>-1.5459330555555555</v>
      </c>
      <c r="E80" s="9">
        <v>292.6673019166667</v>
      </c>
      <c r="F80" s="22">
        <v>-2.391332944444444</v>
      </c>
      <c r="G80" s="3">
        <v>292.3219156111111</v>
      </c>
      <c r="H80" s="22">
        <v>-0.3781455833333333</v>
      </c>
      <c r="I80" s="35">
        <f t="shared" si="7"/>
        <v>-0.6677074722221619</v>
      </c>
      <c r="J80" s="36">
        <f t="shared" si="6"/>
        <v>1.0770329640926137</v>
      </c>
      <c r="K80" s="35">
        <f t="shared" si="8"/>
        <v>-1.013093777777783</v>
      </c>
      <c r="L80" s="36">
        <f t="shared" si="9"/>
        <v>1.54588540675888</v>
      </c>
      <c r="M80" s="35">
        <f t="shared" si="10"/>
        <v>-0.3453863055556212</v>
      </c>
      <c r="N80" s="36">
        <f t="shared" si="11"/>
        <v>2.04258001015182</v>
      </c>
    </row>
    <row r="81" spans="1:14" ht="12.75">
      <c r="A81" s="6">
        <v>39783</v>
      </c>
      <c r="B81" s="34">
        <v>0.7291666666666666</v>
      </c>
      <c r="C81" s="9">
        <v>293.45821908333335</v>
      </c>
      <c r="D81" s="7">
        <v>-1.5354834444444443</v>
      </c>
      <c r="E81" s="9">
        <v>292.6795543055556</v>
      </c>
      <c r="F81" s="22">
        <v>-2.3913374444444444</v>
      </c>
      <c r="G81" s="3">
        <v>292.3240250833333</v>
      </c>
      <c r="H81" s="22">
        <v>-0.37815516666666665</v>
      </c>
      <c r="I81" s="35">
        <f t="shared" si="7"/>
        <v>-0.7786647777777489</v>
      </c>
      <c r="J81" s="36">
        <f t="shared" si="6"/>
        <v>1.1567548902115117</v>
      </c>
      <c r="K81" s="35">
        <f t="shared" si="8"/>
        <v>-1.1341940000000363</v>
      </c>
      <c r="L81" s="36">
        <f t="shared" si="9"/>
        <v>1.6203093170028842</v>
      </c>
      <c r="M81" s="35">
        <f t="shared" si="10"/>
        <v>-0.35552922222228744</v>
      </c>
      <c r="N81" s="36">
        <f t="shared" si="11"/>
        <v>2.044313350122768</v>
      </c>
    </row>
    <row r="82" spans="1:14" ht="12.75">
      <c r="A82" s="6">
        <v>39783</v>
      </c>
      <c r="B82" s="34">
        <v>0.7395833333333334</v>
      </c>
      <c r="C82" s="9">
        <v>293.5814355555556</v>
      </c>
      <c r="D82" s="7">
        <v>-1.525025722222222</v>
      </c>
      <c r="E82" s="9">
        <v>292.69180655555556</v>
      </c>
      <c r="F82" s="22">
        <v>-2.39134175</v>
      </c>
      <c r="G82" s="3">
        <v>292.3261346944444</v>
      </c>
      <c r="H82" s="22">
        <v>-0.3781647222222222</v>
      </c>
      <c r="I82" s="35">
        <f t="shared" si="7"/>
        <v>-0.8896290000000135</v>
      </c>
      <c r="J82" s="36">
        <f t="shared" si="6"/>
        <v>1.2413718234379743</v>
      </c>
      <c r="K82" s="35">
        <f t="shared" si="8"/>
        <v>-1.2553008611111522</v>
      </c>
      <c r="L82" s="36">
        <f t="shared" si="9"/>
        <v>1.7001714972544433</v>
      </c>
      <c r="M82" s="35">
        <f t="shared" si="10"/>
        <v>-0.3656718611111387</v>
      </c>
      <c r="N82" s="36">
        <f t="shared" si="11"/>
        <v>2.046095254670567</v>
      </c>
    </row>
    <row r="83" spans="1:14" ht="12.75">
      <c r="A83" s="6">
        <v>39783</v>
      </c>
      <c r="B83" s="34">
        <v>0.75</v>
      </c>
      <c r="C83" s="9">
        <v>293.7046588611111</v>
      </c>
      <c r="D83" s="7">
        <v>-1.5145599444444444</v>
      </c>
      <c r="E83" s="9">
        <v>292.7040586111111</v>
      </c>
      <c r="F83" s="22">
        <v>-2.391345861111111</v>
      </c>
      <c r="G83" s="3">
        <v>292.32824444444446</v>
      </c>
      <c r="H83" s="22">
        <v>-0.37817430555555553</v>
      </c>
      <c r="I83" s="35">
        <f t="shared" si="7"/>
        <v>-1.0006002499999909</v>
      </c>
      <c r="J83" s="36">
        <f t="shared" si="6"/>
        <v>1.3299518891945838</v>
      </c>
      <c r="K83" s="35">
        <f t="shared" si="8"/>
        <v>-1.3764144166666483</v>
      </c>
      <c r="L83" s="36">
        <f t="shared" si="9"/>
        <v>1.7847436762620983</v>
      </c>
      <c r="M83" s="35">
        <f t="shared" si="10"/>
        <v>-0.37581416666665746</v>
      </c>
      <c r="N83" s="36">
        <f t="shared" si="11"/>
        <v>2.047925528101883</v>
      </c>
    </row>
    <row r="84" spans="1:14" ht="12.75">
      <c r="A84" s="6">
        <v>39783</v>
      </c>
      <c r="B84" s="34">
        <v>0.7604166666666666</v>
      </c>
      <c r="C84" s="9">
        <v>293.82788905555554</v>
      </c>
      <c r="D84" s="7">
        <v>-1.5040861388888889</v>
      </c>
      <c r="E84" s="9">
        <v>292.71631049999996</v>
      </c>
      <c r="F84" s="22">
        <v>-2.39134975</v>
      </c>
      <c r="G84" s="3">
        <v>292.3303543611111</v>
      </c>
      <c r="H84" s="22">
        <v>-0.3781838611111111</v>
      </c>
      <c r="I84" s="35">
        <f t="shared" si="7"/>
        <v>-1.1115785555555817</v>
      </c>
      <c r="J84" s="36">
        <f t="shared" si="6"/>
        <v>1.421756481044746</v>
      </c>
      <c r="K84" s="35">
        <f t="shared" si="8"/>
        <v>-1.4975346944444254</v>
      </c>
      <c r="L84" s="36">
        <f t="shared" si="9"/>
        <v>1.8733896645328962</v>
      </c>
      <c r="M84" s="35">
        <f t="shared" si="10"/>
        <v>-0.3859561388888437</v>
      </c>
      <c r="N84" s="36">
        <f t="shared" si="11"/>
        <v>2.049804063190638</v>
      </c>
    </row>
    <row r="85" spans="1:14" ht="12.75">
      <c r="A85" s="6">
        <v>39783</v>
      </c>
      <c r="B85" s="34">
        <v>0.7708333333333334</v>
      </c>
      <c r="C85" s="9">
        <v>293.95112625</v>
      </c>
      <c r="D85" s="7">
        <v>-1.493604388888889</v>
      </c>
      <c r="E85" s="9">
        <v>292.7285621944444</v>
      </c>
      <c r="F85" s="22">
        <v>-2.3913534722222223</v>
      </c>
      <c r="G85" s="3">
        <v>292.33246438888887</v>
      </c>
      <c r="H85" s="22">
        <v>-0.3781934444444444</v>
      </c>
      <c r="I85" s="35">
        <f t="shared" si="7"/>
        <v>-1.2225640555556083</v>
      </c>
      <c r="J85" s="36">
        <f t="shared" si="6"/>
        <v>1.5162019256449566</v>
      </c>
      <c r="K85" s="35">
        <f t="shared" si="8"/>
        <v>-1.6186618611111498</v>
      </c>
      <c r="L85" s="36">
        <f t="shared" si="9"/>
        <v>1.965559956113847</v>
      </c>
      <c r="M85" s="35">
        <f t="shared" si="10"/>
        <v>-0.3960978055555415</v>
      </c>
      <c r="N85" s="36">
        <f t="shared" si="11"/>
        <v>2.0517307277923926</v>
      </c>
    </row>
    <row r="86" spans="1:14" ht="12.75">
      <c r="A86" s="6">
        <v>39783</v>
      </c>
      <c r="B86" s="34">
        <v>0.78125</v>
      </c>
      <c r="C86" s="9">
        <v>294.0743704722222</v>
      </c>
      <c r="D86" s="7">
        <v>-1.4831146944444447</v>
      </c>
      <c r="E86" s="9">
        <v>292.74081375000003</v>
      </c>
      <c r="F86" s="22">
        <v>-2.391357</v>
      </c>
      <c r="G86" s="3">
        <v>292.33457455555555</v>
      </c>
      <c r="H86" s="22">
        <v>-0.37820302777777776</v>
      </c>
      <c r="I86" s="35">
        <f t="shared" si="7"/>
        <v>-1.3335567222221698</v>
      </c>
      <c r="J86" s="36">
        <f t="shared" si="6"/>
        <v>1.6128260756157338</v>
      </c>
      <c r="K86" s="35">
        <f t="shared" si="8"/>
        <v>-1.739795916666651</v>
      </c>
      <c r="L86" s="36">
        <f t="shared" si="9"/>
        <v>2.060783144742747</v>
      </c>
      <c r="M86" s="35">
        <f t="shared" si="10"/>
        <v>-0.4062391944444812</v>
      </c>
      <c r="N86" s="36">
        <f t="shared" si="11"/>
        <v>2.053705387419886</v>
      </c>
    </row>
    <row r="87" spans="1:14" ht="12.75">
      <c r="A87" s="6">
        <v>39783</v>
      </c>
      <c r="B87" s="34">
        <v>0.7916666666666666</v>
      </c>
      <c r="C87" s="9">
        <v>294.19762180555557</v>
      </c>
      <c r="D87" s="7">
        <v>-1.4726170833333334</v>
      </c>
      <c r="E87" s="9">
        <v>292.75306513888887</v>
      </c>
      <c r="F87" s="22">
        <v>-2.391360333333333</v>
      </c>
      <c r="G87" s="3">
        <v>292.3366848888889</v>
      </c>
      <c r="H87" s="22">
        <v>-0.3782125833333333</v>
      </c>
      <c r="I87" s="35">
        <f t="shared" si="7"/>
        <v>-1.4445566666666991</v>
      </c>
      <c r="J87" s="36">
        <f t="shared" si="6"/>
        <v>1.7112616499372089</v>
      </c>
      <c r="K87" s="35">
        <f t="shared" si="8"/>
        <v>-1.8609369166666738</v>
      </c>
      <c r="L87" s="36">
        <f t="shared" si="9"/>
        <v>2.158656676095187</v>
      </c>
      <c r="M87" s="35">
        <f t="shared" si="10"/>
        <v>-0.4163802499999747</v>
      </c>
      <c r="N87" s="36">
        <f t="shared" si="11"/>
        <v>2.0557279156175334</v>
      </c>
    </row>
    <row r="88" spans="1:14" ht="12.75">
      <c r="A88" s="6">
        <v>39783</v>
      </c>
      <c r="B88" s="34">
        <v>0.8020833333333334</v>
      </c>
      <c r="C88" s="9">
        <v>294.3208803333333</v>
      </c>
      <c r="D88" s="7">
        <v>-1.4621116666666667</v>
      </c>
      <c r="E88" s="9">
        <v>292.7653163611111</v>
      </c>
      <c r="F88" s="22">
        <v>-2.3913634722222223</v>
      </c>
      <c r="G88" s="3">
        <v>292.33879533333334</v>
      </c>
      <c r="H88" s="22">
        <v>-0.37822216666666664</v>
      </c>
      <c r="I88" s="35">
        <f t="shared" si="7"/>
        <v>-1.5555639722222168</v>
      </c>
      <c r="J88" s="36">
        <f t="shared" si="6"/>
        <v>1.811214928134181</v>
      </c>
      <c r="K88" s="35">
        <f t="shared" si="8"/>
        <v>-1.9820849999999837</v>
      </c>
      <c r="L88" s="36">
        <f t="shared" si="9"/>
        <v>2.258837503804855</v>
      </c>
      <c r="M88" s="35">
        <f t="shared" si="10"/>
        <v>-0.4265210277777669</v>
      </c>
      <c r="N88" s="36">
        <f t="shared" si="11"/>
        <v>2.0577981234741523</v>
      </c>
    </row>
    <row r="89" spans="1:14" ht="12.75">
      <c r="A89" s="6">
        <v>39783</v>
      </c>
      <c r="B89" s="34">
        <v>0.8125</v>
      </c>
      <c r="C89" s="9">
        <v>294.44414611111114</v>
      </c>
      <c r="D89" s="7">
        <v>-1.4515984444444443</v>
      </c>
      <c r="E89" s="9">
        <v>292.7775673888889</v>
      </c>
      <c r="F89" s="22">
        <v>-2.3913663888888887</v>
      </c>
      <c r="G89" s="3">
        <v>292.34090594444444</v>
      </c>
      <c r="H89" s="22">
        <v>-0.37823175</v>
      </c>
      <c r="I89" s="35">
        <f t="shared" si="7"/>
        <v>-1.6665787222222548</v>
      </c>
      <c r="J89" s="36">
        <f t="shared" si="6"/>
        <v>1.912449527974212</v>
      </c>
      <c r="K89" s="35">
        <f t="shared" si="8"/>
        <v>-2.103240166666694</v>
      </c>
      <c r="L89" s="36">
        <f t="shared" si="9"/>
        <v>2.3610332111064993</v>
      </c>
      <c r="M89" s="35">
        <f t="shared" si="10"/>
        <v>-0.43666144444443944</v>
      </c>
      <c r="N89" s="36">
        <f t="shared" si="11"/>
        <v>2.059915845486412</v>
      </c>
    </row>
    <row r="90" spans="1:14" ht="12.75">
      <c r="A90" s="6">
        <v>39783</v>
      </c>
      <c r="B90" s="34">
        <v>0.8229166666666666</v>
      </c>
      <c r="C90" s="9">
        <v>294.5674192222222</v>
      </c>
      <c r="D90" s="7">
        <v>-1.4410774444444445</v>
      </c>
      <c r="E90" s="9">
        <v>292.7898182777778</v>
      </c>
      <c r="F90" s="22">
        <v>-2.391369138888889</v>
      </c>
      <c r="G90" s="3">
        <v>292.34301666666664</v>
      </c>
      <c r="H90" s="22">
        <v>-0.3782413055555555</v>
      </c>
      <c r="I90" s="35">
        <f t="shared" si="7"/>
        <v>-1.7776009444444298</v>
      </c>
      <c r="J90" s="36">
        <f t="shared" si="6"/>
        <v>2.014773798344881</v>
      </c>
      <c r="K90" s="35">
        <f t="shared" si="8"/>
        <v>-2.224402555555571</v>
      </c>
      <c r="L90" s="36">
        <f t="shared" si="9"/>
        <v>2.464994557214505</v>
      </c>
      <c r="M90" s="35">
        <f t="shared" si="10"/>
        <v>-0.44680161111114103</v>
      </c>
      <c r="N90" s="36">
        <f t="shared" si="11"/>
        <v>2.0620810353568486</v>
      </c>
    </row>
    <row r="91" spans="1:14" ht="12.75">
      <c r="A91" s="6">
        <v>39783</v>
      </c>
      <c r="B91" s="34">
        <v>0.8333333333333334</v>
      </c>
      <c r="C91" s="9">
        <v>294.69069975</v>
      </c>
      <c r="D91" s="7">
        <v>-1.4305487222222224</v>
      </c>
      <c r="E91" s="9">
        <v>292.80206897222223</v>
      </c>
      <c r="F91" s="22">
        <v>-2.3913716944444445</v>
      </c>
      <c r="G91" s="3">
        <v>292.34512755555556</v>
      </c>
      <c r="H91" s="22">
        <v>-0.37825088888888886</v>
      </c>
      <c r="I91" s="35">
        <f t="shared" si="7"/>
        <v>-1.8886307777777915</v>
      </c>
      <c r="J91" s="36">
        <f t="shared" si="6"/>
        <v>2.1180312819800227</v>
      </c>
      <c r="K91" s="35">
        <f t="shared" si="8"/>
        <v>-2.3455721944444576</v>
      </c>
      <c r="L91" s="36">
        <f t="shared" si="9"/>
        <v>2.570508518310663</v>
      </c>
      <c r="M91" s="35">
        <f t="shared" si="10"/>
        <v>-0.4569414166666661</v>
      </c>
      <c r="N91" s="36">
        <f t="shared" si="11"/>
        <v>2.064293434195371</v>
      </c>
    </row>
    <row r="92" spans="1:14" ht="12.75">
      <c r="A92" s="6">
        <v>39783</v>
      </c>
      <c r="B92" s="34">
        <v>0.84375</v>
      </c>
      <c r="C92" s="9">
        <v>294.81398772222224</v>
      </c>
      <c r="D92" s="7">
        <v>-1.4200123333333334</v>
      </c>
      <c r="E92" s="9">
        <v>292.8143195277778</v>
      </c>
      <c r="F92" s="22">
        <v>-2.3913740277777777</v>
      </c>
      <c r="G92" s="3">
        <v>292.3472385833333</v>
      </c>
      <c r="H92" s="22">
        <v>-0.3782604722222222</v>
      </c>
      <c r="I92" s="35">
        <f t="shared" si="7"/>
        <v>-1.999668194444439</v>
      </c>
      <c r="J92" s="36">
        <f t="shared" si="6"/>
        <v>2.222093160839297</v>
      </c>
      <c r="K92" s="35">
        <f t="shared" si="8"/>
        <v>-2.466749138888929</v>
      </c>
      <c r="L92" s="36">
        <f t="shared" si="9"/>
        <v>2.677392748583662</v>
      </c>
      <c r="M92" s="35">
        <f t="shared" si="10"/>
        <v>-0.4670809444444899</v>
      </c>
      <c r="N92" s="36">
        <f t="shared" si="11"/>
        <v>2.066552903894064</v>
      </c>
    </row>
    <row r="93" spans="1:14" ht="12.75">
      <c r="A93" s="6">
        <v>39783</v>
      </c>
      <c r="B93" s="34">
        <v>0.8541666666666666</v>
      </c>
      <c r="C93" s="9">
        <v>294.93728325</v>
      </c>
      <c r="D93" s="7">
        <v>-1.4094683333333333</v>
      </c>
      <c r="E93" s="9">
        <v>292.8265698888889</v>
      </c>
      <c r="F93" s="22">
        <v>-2.3913761944444443</v>
      </c>
      <c r="G93" s="3">
        <v>292.3493497222222</v>
      </c>
      <c r="H93" s="22">
        <v>-0.37827005555555554</v>
      </c>
      <c r="I93" s="35">
        <f t="shared" si="7"/>
        <v>-2.1107133611110953</v>
      </c>
      <c r="J93" s="36">
        <f t="shared" si="6"/>
        <v>2.3268529346798865</v>
      </c>
      <c r="K93" s="35">
        <f t="shared" si="8"/>
        <v>-2.587933527777807</v>
      </c>
      <c r="L93" s="36">
        <f t="shared" si="9"/>
        <v>2.7854907514887337</v>
      </c>
      <c r="M93" s="35">
        <f t="shared" si="10"/>
        <v>-0.4772201666667115</v>
      </c>
      <c r="N93" s="36">
        <f t="shared" si="11"/>
        <v>2.068859333803543</v>
      </c>
    </row>
    <row r="94" spans="1:14" ht="12.75">
      <c r="A94" s="6">
        <v>39783</v>
      </c>
      <c r="B94" s="34">
        <v>0.8645833333333334</v>
      </c>
      <c r="C94" s="9">
        <v>295.0605863888889</v>
      </c>
      <c r="D94" s="7">
        <v>-1.3989167222222223</v>
      </c>
      <c r="E94" s="9">
        <v>292.8388200833333</v>
      </c>
      <c r="F94" s="22">
        <v>-2.3913781666666667</v>
      </c>
      <c r="G94" s="3">
        <v>292.3514610277778</v>
      </c>
      <c r="H94" s="22">
        <v>-0.3782796111111111</v>
      </c>
      <c r="I94" s="35">
        <f t="shared" si="7"/>
        <v>-2.2217663055556045</v>
      </c>
      <c r="J94" s="36">
        <f t="shared" si="6"/>
        <v>2.4322216773223553</v>
      </c>
      <c r="K94" s="35">
        <f t="shared" si="8"/>
        <v>-2.7091253611110915</v>
      </c>
      <c r="L94" s="36">
        <f t="shared" si="9"/>
        <v>2.8946676229526553</v>
      </c>
      <c r="M94" s="35">
        <f t="shared" si="10"/>
        <v>-0.487359055555487</v>
      </c>
      <c r="N94" s="36">
        <f t="shared" si="11"/>
        <v>2.0712125560324006</v>
      </c>
    </row>
    <row r="95" spans="1:14" ht="12.75">
      <c r="A95" s="6">
        <v>39783</v>
      </c>
      <c r="B95" s="34">
        <v>0.875</v>
      </c>
      <c r="C95" s="9">
        <v>295.18389722222224</v>
      </c>
      <c r="D95" s="7">
        <v>-1.3883575555555556</v>
      </c>
      <c r="E95" s="9">
        <v>292.85107011111114</v>
      </c>
      <c r="F95" s="22">
        <v>-2.3913799166666667</v>
      </c>
      <c r="G95" s="3">
        <v>292.35357247222225</v>
      </c>
      <c r="H95" s="22">
        <v>-0.3782891944444444</v>
      </c>
      <c r="I95" s="35">
        <f t="shared" si="7"/>
        <v>-2.3328271111111007</v>
      </c>
      <c r="J95" s="36">
        <f t="shared" si="6"/>
        <v>2.5381247783928025</v>
      </c>
      <c r="K95" s="35">
        <f t="shared" si="8"/>
        <v>-2.8303247499999884</v>
      </c>
      <c r="L95" s="36">
        <f t="shared" si="9"/>
        <v>3.004806894761989</v>
      </c>
      <c r="M95" s="35">
        <f t="shared" si="10"/>
        <v>-0.49749763888888765</v>
      </c>
      <c r="N95" s="36">
        <f t="shared" si="11"/>
        <v>2.073612332148143</v>
      </c>
    </row>
    <row r="96" spans="1:14" ht="12.75">
      <c r="A96" s="6">
        <v>39783</v>
      </c>
      <c r="B96" s="34">
        <v>0.8854166666666666</v>
      </c>
      <c r="C96" s="9">
        <v>295.3072158055556</v>
      </c>
      <c r="D96" s="7">
        <v>-1.3777909166666666</v>
      </c>
      <c r="E96" s="9">
        <v>292.86331997222226</v>
      </c>
      <c r="F96" s="22">
        <v>-2.3913815</v>
      </c>
      <c r="G96" s="3">
        <v>292.3556840277778</v>
      </c>
      <c r="H96" s="22">
        <v>-0.37829877777777776</v>
      </c>
      <c r="I96" s="35">
        <f t="shared" si="7"/>
        <v>-2.443895833333329</v>
      </c>
      <c r="J96" s="36">
        <f t="shared" si="6"/>
        <v>2.6444992307507986</v>
      </c>
      <c r="K96" s="35">
        <f t="shared" si="8"/>
        <v>-2.9515317777778023</v>
      </c>
      <c r="L96" s="36">
        <f t="shared" si="9"/>
        <v>3.115807624731021</v>
      </c>
      <c r="M96" s="35">
        <f t="shared" si="10"/>
        <v>-0.5076359444444734</v>
      </c>
      <c r="N96" s="36">
        <f t="shared" si="11"/>
        <v>2.076058583834254</v>
      </c>
    </row>
    <row r="97" spans="1:14" ht="12.75">
      <c r="A97" s="6">
        <v>39783</v>
      </c>
      <c r="B97" s="34">
        <v>0.8958333333333334</v>
      </c>
      <c r="C97" s="9">
        <v>295.43054222222224</v>
      </c>
      <c r="D97" s="7">
        <v>-1.3672167777777777</v>
      </c>
      <c r="E97" s="9">
        <v>292.87556966666665</v>
      </c>
      <c r="F97" s="22">
        <v>-2.391382861111111</v>
      </c>
      <c r="G97" s="3">
        <v>292.35779575000004</v>
      </c>
      <c r="H97" s="22">
        <v>-0.3783083611111111</v>
      </c>
      <c r="I97" s="35">
        <f t="shared" si="7"/>
        <v>-2.5549725555555938</v>
      </c>
      <c r="J97" s="36">
        <f t="shared" si="6"/>
        <v>2.7512915403214175</v>
      </c>
      <c r="K97" s="35">
        <f t="shared" si="8"/>
        <v>-3.0727464722222066</v>
      </c>
      <c r="L97" s="36">
        <f t="shared" si="9"/>
        <v>3.2275819252127644</v>
      </c>
      <c r="M97" s="35">
        <f t="shared" si="10"/>
        <v>-0.5177739166666129</v>
      </c>
      <c r="N97" s="36">
        <f t="shared" si="11"/>
        <v>2.0785510753054015</v>
      </c>
    </row>
    <row r="98" spans="1:14" ht="12.75">
      <c r="A98" s="6">
        <v>39783</v>
      </c>
      <c r="B98" s="34">
        <v>0.90625</v>
      </c>
      <c r="C98" s="9">
        <v>295.5538765555556</v>
      </c>
      <c r="D98" s="7">
        <v>-1.35663525</v>
      </c>
      <c r="E98" s="9">
        <v>292.88781919444443</v>
      </c>
      <c r="F98" s="22">
        <v>-2.3913840555555557</v>
      </c>
      <c r="G98" s="3">
        <v>292.3599076111111</v>
      </c>
      <c r="H98" s="22">
        <v>-0.37831794444444444</v>
      </c>
      <c r="I98" s="35">
        <f t="shared" si="7"/>
        <v>-2.666057361111143</v>
      </c>
      <c r="J98" s="36">
        <f t="shared" si="6"/>
        <v>2.858456009283367</v>
      </c>
      <c r="K98" s="35">
        <f t="shared" si="8"/>
        <v>-3.193968944444464</v>
      </c>
      <c r="L98" s="36">
        <f t="shared" si="9"/>
        <v>3.3400532168781707</v>
      </c>
      <c r="M98" s="35">
        <f t="shared" si="10"/>
        <v>-0.5279115833333208</v>
      </c>
      <c r="N98" s="36">
        <f t="shared" si="11"/>
        <v>2.0810896963333434</v>
      </c>
    </row>
    <row r="99" spans="1:14" ht="12.75">
      <c r="A99" s="6">
        <v>39783</v>
      </c>
      <c r="B99" s="34">
        <v>0.9166666666666666</v>
      </c>
      <c r="C99" s="9">
        <v>295.67721883333337</v>
      </c>
      <c r="D99" s="7">
        <v>-1.3460463333333332</v>
      </c>
      <c r="E99" s="9">
        <v>292.90006855555555</v>
      </c>
      <c r="F99" s="22">
        <v>-2.391385027777778</v>
      </c>
      <c r="G99" s="3">
        <v>292.3620196111111</v>
      </c>
      <c r="H99" s="22">
        <v>-0.37832752777777773</v>
      </c>
      <c r="I99" s="35">
        <f t="shared" si="7"/>
        <v>-2.777150277777821</v>
      </c>
      <c r="J99" s="36">
        <f t="shared" si="6"/>
        <v>2.9659533515779</v>
      </c>
      <c r="K99" s="35">
        <f t="shared" si="8"/>
        <v>-3.3151992222222475</v>
      </c>
      <c r="L99" s="36">
        <f t="shared" si="9"/>
        <v>3.4531543454147444</v>
      </c>
      <c r="M99" s="35">
        <f t="shared" si="10"/>
        <v>-0.5380489444444265</v>
      </c>
      <c r="N99" s="36">
        <f t="shared" si="11"/>
        <v>2.083674220188448</v>
      </c>
    </row>
    <row r="100" spans="1:14" ht="12.75">
      <c r="A100" s="6">
        <v>39783</v>
      </c>
      <c r="B100" s="34">
        <v>0.9270833333333334</v>
      </c>
      <c r="C100" s="9">
        <v>295.80056919444445</v>
      </c>
      <c r="D100" s="7">
        <v>-1.3354500833333331</v>
      </c>
      <c r="E100" s="9">
        <v>292.9123177222222</v>
      </c>
      <c r="F100" s="22">
        <v>-2.3913858055555557</v>
      </c>
      <c r="G100" s="3">
        <v>292.36413175</v>
      </c>
      <c r="H100" s="22">
        <v>-0.37833711111111107</v>
      </c>
      <c r="I100" s="35">
        <f t="shared" si="7"/>
        <v>-2.8882514722222368</v>
      </c>
      <c r="J100" s="36">
        <f t="shared" si="6"/>
        <v>3.0737498024656524</v>
      </c>
      <c r="K100" s="35">
        <f t="shared" si="8"/>
        <v>-3.4364374444444366</v>
      </c>
      <c r="L100" s="36">
        <f t="shared" si="9"/>
        <v>3.566826440777795</v>
      </c>
      <c r="M100" s="35">
        <f t="shared" si="10"/>
        <v>-0.5481859722221998</v>
      </c>
      <c r="N100" s="36">
        <f t="shared" si="11"/>
        <v>2.08630449133705</v>
      </c>
    </row>
    <row r="101" spans="1:14" ht="12.75">
      <c r="A101" s="6">
        <v>39783</v>
      </c>
      <c r="B101" s="34">
        <v>0.9375</v>
      </c>
      <c r="C101" s="9">
        <v>295.9239276388889</v>
      </c>
      <c r="D101" s="7">
        <v>-1.3248465277777777</v>
      </c>
      <c r="E101" s="9">
        <v>292.92456675</v>
      </c>
      <c r="F101" s="22">
        <v>-2.3913864166666667</v>
      </c>
      <c r="G101" s="3">
        <v>292.3662440277778</v>
      </c>
      <c r="H101" s="22">
        <v>-0.3783466944444444</v>
      </c>
      <c r="I101" s="35">
        <f t="shared" si="7"/>
        <v>-2.99936088888893</v>
      </c>
      <c r="J101" s="36">
        <f t="shared" si="6"/>
        <v>3.1818159044124985</v>
      </c>
      <c r="K101" s="35">
        <f t="shared" si="8"/>
        <v>-3.5576836111111447</v>
      </c>
      <c r="L101" s="36">
        <f t="shared" si="9"/>
        <v>3.68101749571876</v>
      </c>
      <c r="M101" s="35">
        <f t="shared" si="10"/>
        <v>-0.5583227222222149</v>
      </c>
      <c r="N101" s="36">
        <f t="shared" si="11"/>
        <v>2.088980373733009</v>
      </c>
    </row>
    <row r="102" spans="1:14" ht="12.75">
      <c r="A102" s="6">
        <v>39783</v>
      </c>
      <c r="B102" s="34">
        <v>0.9479166666666666</v>
      </c>
      <c r="C102" s="9">
        <v>296.04729430555557</v>
      </c>
      <c r="D102" s="7">
        <v>-1.3142357500000001</v>
      </c>
      <c r="E102" s="9">
        <v>292.9368155833333</v>
      </c>
      <c r="F102" s="22">
        <v>-2.3913868055555554</v>
      </c>
      <c r="G102" s="3">
        <v>292.36835644444443</v>
      </c>
      <c r="H102" s="22">
        <v>-0.37835627777777775</v>
      </c>
      <c r="I102" s="35">
        <f t="shared" si="7"/>
        <v>-3.11047872222224</v>
      </c>
      <c r="J102" s="36">
        <f t="shared" si="6"/>
        <v>3.2901261815175897</v>
      </c>
      <c r="K102" s="35">
        <f t="shared" si="8"/>
        <v>-3.6789378611111374</v>
      </c>
      <c r="L102" s="36">
        <f t="shared" si="9"/>
        <v>3.795681681181853</v>
      </c>
      <c r="M102" s="35">
        <f t="shared" si="10"/>
        <v>-0.5684591388888975</v>
      </c>
      <c r="N102" s="36">
        <f t="shared" si="11"/>
        <v>2.0917016197424716</v>
      </c>
    </row>
    <row r="103" spans="1:14" ht="12.75">
      <c r="A103" s="6">
        <v>39783</v>
      </c>
      <c r="B103" s="34">
        <v>0.9583333333333334</v>
      </c>
      <c r="C103" s="9">
        <v>296.17066925</v>
      </c>
      <c r="D103" s="7">
        <v>-1.3036177500000001</v>
      </c>
      <c r="E103" s="9">
        <v>292.9490642777778</v>
      </c>
      <c r="F103" s="22">
        <v>-2.391387</v>
      </c>
      <c r="G103" s="3">
        <v>292.370469</v>
      </c>
      <c r="H103" s="22">
        <v>-0.3783658611111111</v>
      </c>
      <c r="I103" s="35">
        <f t="shared" si="7"/>
        <v>-3.2216049722222238</v>
      </c>
      <c r="J103" s="36">
        <f t="shared" si="6"/>
        <v>3.398658241483478</v>
      </c>
      <c r="K103" s="35">
        <f t="shared" si="8"/>
        <v>-3.800200249999989</v>
      </c>
      <c r="L103" s="36">
        <f t="shared" si="9"/>
        <v>3.910778274903492</v>
      </c>
      <c r="M103" s="35">
        <f t="shared" si="10"/>
        <v>-0.5785952777777652</v>
      </c>
      <c r="N103" s="36">
        <f t="shared" si="11"/>
        <v>2.0944680897491263</v>
      </c>
    </row>
    <row r="104" spans="1:14" ht="12.75">
      <c r="A104" s="6">
        <v>39783</v>
      </c>
      <c r="B104" s="34">
        <v>0.96875</v>
      </c>
      <c r="C104" s="9">
        <v>296.2940525</v>
      </c>
      <c r="D104" s="7">
        <v>-1.2929925833333331</v>
      </c>
      <c r="E104" s="9">
        <v>292.9613127777778</v>
      </c>
      <c r="F104" s="22">
        <v>-2.391387</v>
      </c>
      <c r="G104" s="3">
        <v>292.3725816944445</v>
      </c>
      <c r="H104" s="22">
        <v>-0.37837544444444443</v>
      </c>
      <c r="I104" s="35">
        <f t="shared" si="7"/>
        <v>-3.332739722222243</v>
      </c>
      <c r="J104" s="36">
        <f t="shared" si="6"/>
        <v>3.5073924715865457</v>
      </c>
      <c r="K104" s="35">
        <f t="shared" si="8"/>
        <v>-3.9214708055555434</v>
      </c>
      <c r="L104" s="36">
        <f t="shared" si="9"/>
        <v>4.026271054413761</v>
      </c>
      <c r="M104" s="35">
        <f t="shared" si="10"/>
        <v>-0.5887310833333004</v>
      </c>
      <c r="N104" s="36">
        <f t="shared" si="11"/>
        <v>2.0972795851850403</v>
      </c>
    </row>
    <row r="105" spans="1:14" ht="12.75">
      <c r="A105" s="6">
        <v>39783</v>
      </c>
      <c r="B105" s="34">
        <v>0.9791666666666666</v>
      </c>
      <c r="C105" s="9">
        <v>296.41744419444444</v>
      </c>
      <c r="D105" s="7">
        <v>-1.2823603055555555</v>
      </c>
      <c r="E105" s="9">
        <v>292.9735611111111</v>
      </c>
      <c r="F105" s="22">
        <v>-2.3913868333333332</v>
      </c>
      <c r="G105" s="3">
        <v>292.37469452777776</v>
      </c>
      <c r="H105" s="22">
        <v>-0.37838502777777777</v>
      </c>
      <c r="I105" s="35">
        <f t="shared" si="7"/>
        <v>-3.4438830833333327</v>
      </c>
      <c r="J105" s="36">
        <f t="shared" si="6"/>
        <v>3.6163116259229042</v>
      </c>
      <c r="K105" s="35">
        <f t="shared" si="8"/>
        <v>-4.04274966666668</v>
      </c>
      <c r="L105" s="36">
        <f t="shared" si="9"/>
        <v>4.142127826932854</v>
      </c>
      <c r="M105" s="35">
        <f t="shared" si="10"/>
        <v>-0.5988665833333471</v>
      </c>
      <c r="N105" s="36">
        <f t="shared" si="11"/>
        <v>2.1001359549404586</v>
      </c>
    </row>
    <row r="106" spans="1:14" ht="12.75">
      <c r="A106" s="6">
        <v>39783</v>
      </c>
      <c r="B106" s="34">
        <v>0.9895833333333334</v>
      </c>
      <c r="C106" s="9">
        <v>296.5408443611111</v>
      </c>
      <c r="D106" s="7">
        <v>-1.2717209444444444</v>
      </c>
      <c r="E106" s="9">
        <v>292.9858092777778</v>
      </c>
      <c r="F106" s="22">
        <v>-2.3913864444444446</v>
      </c>
      <c r="G106" s="3">
        <v>292.3768075</v>
      </c>
      <c r="H106" s="22">
        <v>-0.37839461111111106</v>
      </c>
      <c r="I106" s="35">
        <f t="shared" si="7"/>
        <v>-3.555035083333337</v>
      </c>
      <c r="J106" s="36">
        <f t="shared" si="6"/>
        <v>3.725400362723014</v>
      </c>
      <c r="K106" s="35">
        <f t="shared" si="8"/>
        <v>-4.1640368611111285</v>
      </c>
      <c r="L106" s="36">
        <f t="shared" si="9"/>
        <v>4.258319704554994</v>
      </c>
      <c r="M106" s="35">
        <f t="shared" si="10"/>
        <v>-0.6090017777777916</v>
      </c>
      <c r="N106" s="36">
        <f t="shared" si="11"/>
        <v>2.103036958582418</v>
      </c>
    </row>
    <row r="107" spans="1:14" ht="12.75">
      <c r="A107" s="6">
        <v>39784</v>
      </c>
      <c r="B107" s="34">
        <v>0</v>
      </c>
      <c r="C107" s="9">
        <v>296.6642531944444</v>
      </c>
      <c r="D107" s="7">
        <v>-1.2610745555555556</v>
      </c>
      <c r="E107" s="9">
        <v>292.9980572777778</v>
      </c>
      <c r="F107" s="22">
        <v>-2.391385861111111</v>
      </c>
      <c r="G107" s="3">
        <v>292.37892061111114</v>
      </c>
      <c r="H107" s="22">
        <v>-0.3784041944444444</v>
      </c>
      <c r="I107" s="35">
        <f t="shared" si="7"/>
        <v>-3.666195916666652</v>
      </c>
      <c r="J107" s="36">
        <f t="shared" si="6"/>
        <v>3.8346452395390984</v>
      </c>
      <c r="K107" s="35">
        <f t="shared" si="8"/>
        <v>-4.285332583333286</v>
      </c>
      <c r="L107" s="36">
        <f t="shared" si="9"/>
        <v>4.374820957980394</v>
      </c>
      <c r="M107" s="35">
        <f t="shared" si="10"/>
        <v>-0.619136666666634</v>
      </c>
      <c r="N107" s="36">
        <f t="shared" si="11"/>
        <v>2.105982433805648</v>
      </c>
    </row>
  </sheetData>
  <mergeCells count="6">
    <mergeCell ref="K8:L8"/>
    <mergeCell ref="M8:N8"/>
    <mergeCell ref="C8:D8"/>
    <mergeCell ref="E8:F8"/>
    <mergeCell ref="G8:H8"/>
    <mergeCell ref="I8:J8"/>
  </mergeCells>
  <printOptions/>
  <pageMargins left="0.75" right="0.75" top="1" bottom="1" header="0.4921259845" footer="0.4921259845"/>
  <pageSetup horizontalDpi="1200" verticalDpi="1200" orientation="portrait" paperSize="9" r:id="rId5"/>
  <drawing r:id="rId4"/>
  <legacyDrawing r:id="rId3"/>
  <oleObjects>
    <oleObject progId="Equation.COEE2" shapeId="1943533" r:id="rId1"/>
    <oleObject progId="Equation.COEE2" shapeId="194472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9">
      <selection activeCell="A16" sqref="A16"/>
    </sheetView>
  </sheetViews>
  <sheetFormatPr defaultColWidth="12" defaultRowHeight="12.75"/>
  <cols>
    <col min="1" max="1" width="129.16015625" style="0" customWidth="1"/>
  </cols>
  <sheetData>
    <row r="1" ht="15">
      <c r="A1" s="2" t="s">
        <v>132</v>
      </c>
    </row>
    <row r="2" spans="1:3" ht="20.25">
      <c r="A2" s="2" t="s">
        <v>133</v>
      </c>
      <c r="B2" s="14" t="s">
        <v>240</v>
      </c>
      <c r="C2" s="14"/>
    </row>
    <row r="3" ht="15">
      <c r="A3" s="2" t="s">
        <v>134</v>
      </c>
    </row>
    <row r="4" ht="15">
      <c r="A4" s="2" t="s">
        <v>135</v>
      </c>
    </row>
    <row r="5" ht="15">
      <c r="A5" s="2" t="s">
        <v>136</v>
      </c>
    </row>
    <row r="6" ht="15">
      <c r="A6" s="2" t="s">
        <v>137</v>
      </c>
    </row>
    <row r="7" ht="15">
      <c r="A7" s="2" t="s">
        <v>138</v>
      </c>
    </row>
    <row r="8" ht="15">
      <c r="A8" s="2" t="s">
        <v>139</v>
      </c>
    </row>
    <row r="9" ht="15">
      <c r="A9" s="2" t="s">
        <v>140</v>
      </c>
    </row>
    <row r="10" ht="15">
      <c r="A10" s="2" t="s">
        <v>135</v>
      </c>
    </row>
    <row r="11" ht="15">
      <c r="A11" s="2" t="s">
        <v>134</v>
      </c>
    </row>
    <row r="12" ht="15.75" thickBot="1">
      <c r="A12" s="2" t="s">
        <v>135</v>
      </c>
    </row>
    <row r="13" spans="1:6" ht="15">
      <c r="A13" s="2" t="s">
        <v>141</v>
      </c>
      <c r="B13" s="4" t="s">
        <v>317</v>
      </c>
      <c r="C13" s="15" t="s">
        <v>124</v>
      </c>
      <c r="D13" s="5" t="s">
        <v>318</v>
      </c>
      <c r="E13" s="5" t="s">
        <v>319</v>
      </c>
      <c r="F13" s="5" t="s">
        <v>320</v>
      </c>
    </row>
    <row r="14" spans="1:6" ht="15">
      <c r="A14" s="2" t="s">
        <v>142</v>
      </c>
      <c r="B14" s="6"/>
      <c r="C14" s="11"/>
      <c r="D14" s="7"/>
      <c r="E14" s="7"/>
      <c r="F14" s="7"/>
    </row>
    <row r="15" spans="1:6" ht="15">
      <c r="A15" s="2" t="s">
        <v>135</v>
      </c>
      <c r="B15" s="6"/>
      <c r="C15" s="11"/>
      <c r="D15" s="7"/>
      <c r="E15" s="7"/>
      <c r="F15" s="7"/>
    </row>
    <row r="16" spans="1:6" ht="15">
      <c r="A16" s="2" t="s">
        <v>143</v>
      </c>
      <c r="B16" s="6">
        <f>DATE(FIXED(MID(A16,9,4)),FIXED(MID(A16,4,3)),FIXED(MID(A16,1,3)))</f>
        <v>39783</v>
      </c>
      <c r="C16" s="16">
        <f>(FIXED(MID(A16,14,2))+FIXED(MID(A16,17,2))/60+FIXED(MID(A16,20,5))/3600)/24</f>
        <v>0</v>
      </c>
      <c r="D16" s="7">
        <f>VALUE(MID(A16,27,3))+VALUE(MID(A16,31,2))/60+VALUE(MID(A16,34,7))/3600</f>
        <v>284.8460166944444</v>
      </c>
      <c r="E16" s="7">
        <f>(VALUE(MID(A16,44,2))+VALUE(MID(A16,47,2))/60+VALUE(MID(A16,50,7))/3600)*(IF(MID(A16,43,1)="-",-1,1))</f>
        <v>-2.245005416666667</v>
      </c>
      <c r="F16" s="7">
        <f>VALUE(MID(A16,59,14))</f>
        <v>63.626724751</v>
      </c>
    </row>
    <row r="17" spans="1:6" ht="15">
      <c r="A17" s="2" t="s">
        <v>144</v>
      </c>
      <c r="B17" s="6">
        <f aca="true" t="shared" si="0" ref="B17:B80">DATE(FIXED(MID(A17,9,4)),FIXED(MID(A17,4,3)),FIXED(MID(A17,1,3)))</f>
        <v>39783</v>
      </c>
      <c r="C17" s="16">
        <f aca="true" t="shared" si="1" ref="C17:C80">(FIXED(MID(A17,14,2))+FIXED(MID(A17,17,2))/60+FIXED(MID(A17,20,5))/3600)/24</f>
        <v>0.010416666666666666</v>
      </c>
      <c r="D17" s="7">
        <f aca="true" t="shared" si="2" ref="D17:D31">VALUE(MID(A17,27,3))+VALUE(MID(A17,31,2))/60+VALUE(MID(A17,34,7))/3600</f>
        <v>284.96892061111106</v>
      </c>
      <c r="E17" s="7">
        <f aca="true" t="shared" si="3" ref="E17:E31">(VALUE(MID(A17,44,2))+VALUE(MID(A17,47,2))/60+VALUE(MID(A17,50,7))/3600)*(IF(MID(A17,43,1)="-",-1,1))</f>
        <v>-2.2352153333333336</v>
      </c>
      <c r="F17" s="7">
        <f aca="true" t="shared" si="4" ref="F17:F31">VALUE(MID(A17,59,14))</f>
        <v>63.625006788</v>
      </c>
    </row>
    <row r="18" spans="1:6" ht="15">
      <c r="A18" s="2" t="s">
        <v>145</v>
      </c>
      <c r="B18" s="6">
        <f t="shared" si="0"/>
        <v>39783</v>
      </c>
      <c r="C18" s="16">
        <f t="shared" si="1"/>
        <v>0.020833333333333332</v>
      </c>
      <c r="D18" s="7">
        <f t="shared" si="2"/>
        <v>285.0918268333333</v>
      </c>
      <c r="E18" s="7">
        <f t="shared" si="3"/>
        <v>-2.2254143055555557</v>
      </c>
      <c r="F18" s="7">
        <f t="shared" si="4"/>
        <v>63.623273906</v>
      </c>
    </row>
    <row r="19" spans="1:6" ht="15">
      <c r="A19" s="2" t="s">
        <v>146</v>
      </c>
      <c r="B19" s="6">
        <f t="shared" si="0"/>
        <v>39783</v>
      </c>
      <c r="C19" s="16">
        <f t="shared" si="1"/>
        <v>0.03125</v>
      </c>
      <c r="D19" s="7">
        <f t="shared" si="2"/>
        <v>285.21473538888887</v>
      </c>
      <c r="E19" s="7">
        <f t="shared" si="3"/>
        <v>-2.2156023333333335</v>
      </c>
      <c r="F19" s="7">
        <f t="shared" si="4"/>
        <v>63.62152609</v>
      </c>
    </row>
    <row r="20" spans="1:6" ht="15">
      <c r="A20" s="2" t="s">
        <v>147</v>
      </c>
      <c r="B20" s="6">
        <f t="shared" si="0"/>
        <v>39783</v>
      </c>
      <c r="C20" s="16">
        <f t="shared" si="1"/>
        <v>0.041666666666666664</v>
      </c>
      <c r="D20" s="7">
        <f t="shared" si="2"/>
        <v>285.33764633333334</v>
      </c>
      <c r="E20" s="7">
        <f t="shared" si="3"/>
        <v>-2.2057795000000002</v>
      </c>
      <c r="F20" s="7">
        <f t="shared" si="4"/>
        <v>63.619763321</v>
      </c>
    </row>
    <row r="21" spans="1:6" ht="15">
      <c r="A21" s="2" t="s">
        <v>148</v>
      </c>
      <c r="B21" s="6">
        <f t="shared" si="0"/>
        <v>39783</v>
      </c>
      <c r="C21" s="16">
        <f t="shared" si="1"/>
        <v>0.052083333333333336</v>
      </c>
      <c r="D21" s="7">
        <f t="shared" si="2"/>
        <v>285.46055975</v>
      </c>
      <c r="E21" s="7">
        <f t="shared" si="3"/>
        <v>-2.195945833333333</v>
      </c>
      <c r="F21" s="7">
        <f t="shared" si="4"/>
        <v>63.617985581</v>
      </c>
    </row>
    <row r="22" spans="1:6" ht="15">
      <c r="A22" s="2" t="s">
        <v>149</v>
      </c>
      <c r="B22" s="6">
        <f t="shared" si="0"/>
        <v>39783</v>
      </c>
      <c r="C22" s="16">
        <f t="shared" si="1"/>
        <v>0.0625</v>
      </c>
      <c r="D22" s="7">
        <f t="shared" si="2"/>
        <v>285.5834756944444</v>
      </c>
      <c r="E22" s="7">
        <f t="shared" si="3"/>
        <v>-2.1861013888888885</v>
      </c>
      <c r="F22" s="7">
        <f t="shared" si="4"/>
        <v>63.616192853</v>
      </c>
    </row>
    <row r="23" spans="1:6" ht="15">
      <c r="A23" s="2" t="s">
        <v>150</v>
      </c>
      <c r="B23" s="6">
        <f t="shared" si="0"/>
        <v>39783</v>
      </c>
      <c r="C23" s="16">
        <f t="shared" si="1"/>
        <v>0.07291666666666667</v>
      </c>
      <c r="D23" s="7">
        <f t="shared" si="2"/>
        <v>285.70639422222223</v>
      </c>
      <c r="E23" s="7">
        <f t="shared" si="3"/>
        <v>-2.1762461666666666</v>
      </c>
      <c r="F23" s="7">
        <f t="shared" si="4"/>
        <v>63.614385118</v>
      </c>
    </row>
    <row r="24" spans="1:6" ht="15">
      <c r="A24" s="2" t="s">
        <v>151</v>
      </c>
      <c r="B24" s="6">
        <f t="shared" si="0"/>
        <v>39783</v>
      </c>
      <c r="C24" s="16">
        <f t="shared" si="1"/>
        <v>0.08333333333333333</v>
      </c>
      <c r="D24" s="7">
        <f t="shared" si="2"/>
        <v>285.82931541666665</v>
      </c>
      <c r="E24" s="7">
        <f t="shared" si="3"/>
        <v>-2.16638025</v>
      </c>
      <c r="F24" s="7">
        <f t="shared" si="4"/>
        <v>63.61256236</v>
      </c>
    </row>
    <row r="25" spans="1:6" ht="15">
      <c r="A25" s="2" t="s">
        <v>152</v>
      </c>
      <c r="B25" s="6">
        <f t="shared" si="0"/>
        <v>39783</v>
      </c>
      <c r="C25" s="16">
        <f t="shared" si="1"/>
        <v>0.09375</v>
      </c>
      <c r="D25" s="7">
        <f t="shared" si="2"/>
        <v>285.95223930555557</v>
      </c>
      <c r="E25" s="7">
        <f t="shared" si="3"/>
        <v>-2.1565036666666666</v>
      </c>
      <c r="F25" s="7">
        <f t="shared" si="4"/>
        <v>63.61072456</v>
      </c>
    </row>
    <row r="26" spans="1:6" ht="15">
      <c r="A26" s="2" t="s">
        <v>153</v>
      </c>
      <c r="B26" s="6">
        <f t="shared" si="0"/>
        <v>39783</v>
      </c>
      <c r="C26" s="16">
        <f t="shared" si="1"/>
        <v>0.10416666666666667</v>
      </c>
      <c r="D26" s="7">
        <f t="shared" si="2"/>
        <v>286.07516594444445</v>
      </c>
      <c r="E26" s="7">
        <f t="shared" si="3"/>
        <v>-2.146616444444444</v>
      </c>
      <c r="F26" s="7">
        <f t="shared" si="4"/>
        <v>63.6088717</v>
      </c>
    </row>
    <row r="27" spans="1:6" ht="15">
      <c r="A27" s="2" t="s">
        <v>154</v>
      </c>
      <c r="B27" s="6">
        <f t="shared" si="0"/>
        <v>39783</v>
      </c>
      <c r="C27" s="16">
        <f t="shared" si="1"/>
        <v>0.11458333333333333</v>
      </c>
      <c r="D27" s="7">
        <f t="shared" si="2"/>
        <v>286.19809541666666</v>
      </c>
      <c r="E27" s="7">
        <f t="shared" si="3"/>
        <v>-2.136718638888889</v>
      </c>
      <c r="F27" s="7">
        <f t="shared" si="4"/>
        <v>63.607003764</v>
      </c>
    </row>
    <row r="28" spans="1:6" ht="15">
      <c r="A28" s="2" t="s">
        <v>155</v>
      </c>
      <c r="B28" s="6">
        <f t="shared" si="0"/>
        <v>39783</v>
      </c>
      <c r="C28" s="16">
        <f t="shared" si="1"/>
        <v>0.125</v>
      </c>
      <c r="D28" s="7">
        <f t="shared" si="2"/>
        <v>286.3210277777778</v>
      </c>
      <c r="E28" s="7">
        <f t="shared" si="3"/>
        <v>-2.126810277777778</v>
      </c>
      <c r="F28" s="7">
        <f t="shared" si="4"/>
        <v>63.605120734</v>
      </c>
    </row>
    <row r="29" spans="1:6" ht="15">
      <c r="A29" s="2" t="s">
        <v>156</v>
      </c>
      <c r="B29" s="6">
        <f t="shared" si="0"/>
        <v>39783</v>
      </c>
      <c r="C29" s="16">
        <f t="shared" si="1"/>
        <v>0.13541666666666666</v>
      </c>
      <c r="D29" s="7">
        <f t="shared" si="2"/>
        <v>286.4439631111111</v>
      </c>
      <c r="E29" s="7">
        <f t="shared" si="3"/>
        <v>-2.116891388888889</v>
      </c>
      <c r="F29" s="7">
        <f t="shared" si="4"/>
        <v>63.603222591</v>
      </c>
    </row>
    <row r="30" spans="1:6" ht="15">
      <c r="A30" s="2" t="s">
        <v>157</v>
      </c>
      <c r="B30" s="6">
        <f t="shared" si="0"/>
        <v>39783</v>
      </c>
      <c r="C30" s="16">
        <f t="shared" si="1"/>
        <v>0.14583333333333334</v>
      </c>
      <c r="D30" s="7">
        <f t="shared" si="2"/>
        <v>286.56690144444445</v>
      </c>
      <c r="E30" s="7">
        <f t="shared" si="3"/>
        <v>-2.1069620555555555</v>
      </c>
      <c r="F30" s="7">
        <f t="shared" si="4"/>
        <v>63.601309319</v>
      </c>
    </row>
    <row r="31" spans="1:6" ht="15">
      <c r="A31" s="2" t="s">
        <v>158</v>
      </c>
      <c r="B31" s="6">
        <f t="shared" si="0"/>
        <v>39783</v>
      </c>
      <c r="C31" s="16">
        <f t="shared" si="1"/>
        <v>0.15625</v>
      </c>
      <c r="D31" s="7">
        <f t="shared" si="2"/>
        <v>286.68984283333333</v>
      </c>
      <c r="E31" s="7">
        <f t="shared" si="3"/>
        <v>-2.097022305555556</v>
      </c>
      <c r="F31" s="7">
        <f t="shared" si="4"/>
        <v>63.5993809</v>
      </c>
    </row>
    <row r="32" spans="1:6" ht="15">
      <c r="A32" s="2" t="s">
        <v>159</v>
      </c>
      <c r="B32" s="6">
        <f t="shared" si="0"/>
        <v>39783</v>
      </c>
      <c r="C32" s="16">
        <f t="shared" si="1"/>
        <v>0.16666666666666666</v>
      </c>
      <c r="D32" s="7">
        <f aca="true" t="shared" si="5" ref="D32:D95">VALUE(MID(A32,27,3))+VALUE(MID(A32,31,2))/60+VALUE(MID(A32,34,7))/3600</f>
        <v>286.81278736111113</v>
      </c>
      <c r="E32" s="7">
        <f aca="true" t="shared" si="6" ref="E32:E95">(VALUE(MID(A32,44,2))+VALUE(MID(A32,47,2))/60+VALUE(MID(A32,50,7))/3600)*(IF(MID(A32,43,1)="-",-1,1))</f>
        <v>-2.0870721666666667</v>
      </c>
      <c r="F32" s="7">
        <f aca="true" t="shared" si="7" ref="F32:F95">VALUE(MID(A32,59,14))</f>
        <v>63.597437317</v>
      </c>
    </row>
    <row r="33" spans="1:6" ht="15">
      <c r="A33" s="2" t="s">
        <v>160</v>
      </c>
      <c r="B33" s="6">
        <f t="shared" si="0"/>
        <v>39783</v>
      </c>
      <c r="C33" s="16">
        <f t="shared" si="1"/>
        <v>0.17708333333333334</v>
      </c>
      <c r="D33" s="7">
        <f t="shared" si="5"/>
        <v>286.9357351111111</v>
      </c>
      <c r="E33" s="7">
        <f t="shared" si="6"/>
        <v>-2.0771116666666667</v>
      </c>
      <c r="F33" s="7">
        <f t="shared" si="7"/>
        <v>63.595478552</v>
      </c>
    </row>
    <row r="34" spans="1:6" ht="15">
      <c r="A34" s="2" t="s">
        <v>161</v>
      </c>
      <c r="B34" s="6">
        <f t="shared" si="0"/>
        <v>39783</v>
      </c>
      <c r="C34" s="16">
        <f t="shared" si="1"/>
        <v>0.1875</v>
      </c>
      <c r="D34" s="7">
        <f t="shared" si="5"/>
        <v>287.0586860833333</v>
      </c>
      <c r="E34" s="7">
        <f t="shared" si="6"/>
        <v>-2.0671408611111115</v>
      </c>
      <c r="F34" s="7">
        <f t="shared" si="7"/>
        <v>63.593504588</v>
      </c>
    </row>
    <row r="35" spans="1:6" ht="15">
      <c r="A35" s="2" t="s">
        <v>162</v>
      </c>
      <c r="B35" s="6">
        <f t="shared" si="0"/>
        <v>39783</v>
      </c>
      <c r="C35" s="16">
        <f t="shared" si="1"/>
        <v>0.19791666666666666</v>
      </c>
      <c r="D35" s="7">
        <f t="shared" si="5"/>
        <v>287.1816404166667</v>
      </c>
      <c r="E35" s="7">
        <f t="shared" si="6"/>
        <v>-2.0571598055555556</v>
      </c>
      <c r="F35" s="7">
        <f t="shared" si="7"/>
        <v>63.591515407</v>
      </c>
    </row>
    <row r="36" spans="1:6" ht="15">
      <c r="A36" s="2" t="s">
        <v>163</v>
      </c>
      <c r="B36" s="6">
        <f t="shared" si="0"/>
        <v>39783</v>
      </c>
      <c r="C36" s="16">
        <f t="shared" si="1"/>
        <v>0.20833333333333334</v>
      </c>
      <c r="D36" s="7">
        <f t="shared" si="5"/>
        <v>287.30459811111115</v>
      </c>
      <c r="E36" s="7">
        <f t="shared" si="6"/>
        <v>-2.0471685277777776</v>
      </c>
      <c r="F36" s="7">
        <f t="shared" si="7"/>
        <v>63.589510993</v>
      </c>
    </row>
    <row r="37" spans="1:6" ht="15">
      <c r="A37" s="2" t="s">
        <v>164</v>
      </c>
      <c r="B37" s="6">
        <f t="shared" si="0"/>
        <v>39783</v>
      </c>
      <c r="C37" s="16">
        <f t="shared" si="1"/>
        <v>0.21875</v>
      </c>
      <c r="D37" s="7">
        <f t="shared" si="5"/>
        <v>287.42755925</v>
      </c>
      <c r="E37" s="7">
        <f t="shared" si="6"/>
        <v>-2.0371670833333333</v>
      </c>
      <c r="F37" s="7">
        <f t="shared" si="7"/>
        <v>63.587491327</v>
      </c>
    </row>
    <row r="38" spans="1:6" ht="15">
      <c r="A38" s="2" t="s">
        <v>165</v>
      </c>
      <c r="B38" s="6">
        <f t="shared" si="0"/>
        <v>39783</v>
      </c>
      <c r="C38" s="16">
        <f t="shared" si="1"/>
        <v>0.22916666666666666</v>
      </c>
      <c r="D38" s="7">
        <f t="shared" si="5"/>
        <v>287.5505238888889</v>
      </c>
      <c r="E38" s="7">
        <f t="shared" si="6"/>
        <v>-2.0271554722222223</v>
      </c>
      <c r="F38" s="7">
        <f t="shared" si="7"/>
        <v>63.585456393</v>
      </c>
    </row>
    <row r="39" spans="1:6" ht="15">
      <c r="A39" s="2" t="s">
        <v>166</v>
      </c>
      <c r="B39" s="6">
        <f t="shared" si="0"/>
        <v>39783</v>
      </c>
      <c r="C39" s="16">
        <f t="shared" si="1"/>
        <v>0.23958333333333334</v>
      </c>
      <c r="D39" s="7">
        <f t="shared" si="5"/>
        <v>287.6734921111111</v>
      </c>
      <c r="E39" s="7">
        <f t="shared" si="6"/>
        <v>-2.0171337777777776</v>
      </c>
      <c r="F39" s="7">
        <f t="shared" si="7"/>
        <v>63.583406174</v>
      </c>
    </row>
    <row r="40" spans="1:6" ht="15">
      <c r="A40" s="2" t="s">
        <v>167</v>
      </c>
      <c r="B40" s="6">
        <f t="shared" si="0"/>
        <v>39783</v>
      </c>
      <c r="C40" s="16">
        <f t="shared" si="1"/>
        <v>0.25</v>
      </c>
      <c r="D40" s="7">
        <f t="shared" si="5"/>
        <v>287.7964639722222</v>
      </c>
      <c r="E40" s="7">
        <f t="shared" si="6"/>
        <v>-2.007102</v>
      </c>
      <c r="F40" s="7">
        <f t="shared" si="7"/>
        <v>63.581340652</v>
      </c>
    </row>
    <row r="41" spans="1:6" ht="15">
      <c r="A41" s="2" t="s">
        <v>168</v>
      </c>
      <c r="B41" s="6">
        <f t="shared" si="0"/>
        <v>39783</v>
      </c>
      <c r="C41" s="16">
        <f t="shared" si="1"/>
        <v>0.2604166666666667</v>
      </c>
      <c r="D41" s="7">
        <f t="shared" si="5"/>
        <v>287.9194395277778</v>
      </c>
      <c r="E41" s="7">
        <f t="shared" si="6"/>
        <v>-1.99706025</v>
      </c>
      <c r="F41" s="7">
        <f t="shared" si="7"/>
        <v>63.57925981</v>
      </c>
    </row>
    <row r="42" spans="1:6" ht="15">
      <c r="A42" s="2" t="s">
        <v>169</v>
      </c>
      <c r="B42" s="6">
        <f t="shared" si="0"/>
        <v>39783</v>
      </c>
      <c r="C42" s="16">
        <f t="shared" si="1"/>
        <v>0.2708333333333333</v>
      </c>
      <c r="D42" s="7">
        <f t="shared" si="5"/>
        <v>288.0424188611111</v>
      </c>
      <c r="E42" s="7">
        <f t="shared" si="6"/>
        <v>-1.9870084722222223</v>
      </c>
      <c r="F42" s="7">
        <f t="shared" si="7"/>
        <v>63.577163631</v>
      </c>
    </row>
    <row r="43" spans="1:6" ht="15">
      <c r="A43" s="2" t="s">
        <v>170</v>
      </c>
      <c r="B43" s="6">
        <f t="shared" si="0"/>
        <v>39783</v>
      </c>
      <c r="C43" s="16">
        <f t="shared" si="1"/>
        <v>0.28125</v>
      </c>
      <c r="D43" s="7">
        <f t="shared" si="5"/>
        <v>288.165402</v>
      </c>
      <c r="E43" s="7">
        <f t="shared" si="6"/>
        <v>-1.9769468055555557</v>
      </c>
      <c r="F43" s="7">
        <f t="shared" si="7"/>
        <v>63.575052098</v>
      </c>
    </row>
    <row r="44" spans="1:6" ht="15">
      <c r="A44" s="2" t="s">
        <v>171</v>
      </c>
      <c r="B44" s="6">
        <f t="shared" si="0"/>
        <v>39783</v>
      </c>
      <c r="C44" s="16">
        <f t="shared" si="1"/>
        <v>0.2916666666666667</v>
      </c>
      <c r="D44" s="7">
        <f t="shared" si="5"/>
        <v>288.28838900000005</v>
      </c>
      <c r="E44" s="7">
        <f t="shared" si="6"/>
        <v>-1.9668752222222223</v>
      </c>
      <c r="F44" s="7">
        <f t="shared" si="7"/>
        <v>63.572925195</v>
      </c>
    </row>
    <row r="45" spans="1:6" ht="15">
      <c r="A45" s="2" t="s">
        <v>172</v>
      </c>
      <c r="B45" s="6">
        <f t="shared" si="0"/>
        <v>39783</v>
      </c>
      <c r="C45" s="16">
        <f t="shared" si="1"/>
        <v>0.3020833333333333</v>
      </c>
      <c r="D45" s="7">
        <f t="shared" si="5"/>
        <v>288.41137999999995</v>
      </c>
      <c r="E45" s="7">
        <f t="shared" si="6"/>
        <v>-1.9567937777777777</v>
      </c>
      <c r="F45" s="7">
        <f t="shared" si="7"/>
        <v>63.570782904</v>
      </c>
    </row>
    <row r="46" spans="1:6" ht="15">
      <c r="A46" s="2" t="s">
        <v>173</v>
      </c>
      <c r="B46" s="6">
        <f t="shared" si="0"/>
        <v>39783</v>
      </c>
      <c r="C46" s="16">
        <f t="shared" si="1"/>
        <v>0.3125</v>
      </c>
      <c r="D46" s="7">
        <f t="shared" si="5"/>
        <v>288.534375</v>
      </c>
      <c r="E46" s="7">
        <f t="shared" si="6"/>
        <v>-1.9467025277777779</v>
      </c>
      <c r="F46" s="7">
        <f t="shared" si="7"/>
        <v>63.568625208</v>
      </c>
    </row>
    <row r="47" spans="1:6" ht="15">
      <c r="A47" s="2" t="s">
        <v>174</v>
      </c>
      <c r="B47" s="6">
        <f t="shared" si="0"/>
        <v>39783</v>
      </c>
      <c r="C47" s="16">
        <f t="shared" si="1"/>
        <v>0.3229166666666667</v>
      </c>
      <c r="D47" s="7">
        <f t="shared" si="5"/>
        <v>288.6573740555555</v>
      </c>
      <c r="E47" s="7">
        <f t="shared" si="6"/>
        <v>-1.9366015277777777</v>
      </c>
      <c r="F47" s="7">
        <f t="shared" si="7"/>
        <v>63.56645209</v>
      </c>
    </row>
    <row r="48" spans="1:6" ht="15">
      <c r="A48" s="2" t="s">
        <v>175</v>
      </c>
      <c r="B48" s="6">
        <f t="shared" si="0"/>
        <v>39783</v>
      </c>
      <c r="C48" s="16">
        <f t="shared" si="1"/>
        <v>0.3333333333333333</v>
      </c>
      <c r="D48" s="7">
        <f t="shared" si="5"/>
        <v>288.78037727777775</v>
      </c>
      <c r="E48" s="7">
        <f t="shared" si="6"/>
        <v>-1.9264907777777776</v>
      </c>
      <c r="F48" s="7">
        <f t="shared" si="7"/>
        <v>63.564263534</v>
      </c>
    </row>
    <row r="49" spans="1:6" ht="15">
      <c r="A49" s="2" t="s">
        <v>176</v>
      </c>
      <c r="B49" s="6">
        <f t="shared" si="0"/>
        <v>39783</v>
      </c>
      <c r="C49" s="16">
        <f t="shared" si="1"/>
        <v>0.34375</v>
      </c>
      <c r="D49" s="7">
        <f t="shared" si="5"/>
        <v>288.9033846944444</v>
      </c>
      <c r="E49" s="7">
        <f t="shared" si="6"/>
        <v>-1.9163703333333333</v>
      </c>
      <c r="F49" s="7">
        <f t="shared" si="7"/>
        <v>63.562059522</v>
      </c>
    </row>
    <row r="50" spans="1:6" ht="15">
      <c r="A50" s="2" t="s">
        <v>177</v>
      </c>
      <c r="B50" s="6">
        <f t="shared" si="0"/>
        <v>39783</v>
      </c>
      <c r="C50" s="16">
        <f t="shared" si="1"/>
        <v>0.3541666666666667</v>
      </c>
      <c r="D50" s="7">
        <f t="shared" si="5"/>
        <v>289.0263963888889</v>
      </c>
      <c r="E50" s="7">
        <f t="shared" si="6"/>
        <v>-1.9062402777777776</v>
      </c>
      <c r="F50" s="7">
        <f t="shared" si="7"/>
        <v>63.559840039</v>
      </c>
    </row>
    <row r="51" spans="1:6" ht="15">
      <c r="A51" s="2" t="s">
        <v>178</v>
      </c>
      <c r="B51" s="6">
        <f t="shared" si="0"/>
        <v>39783</v>
      </c>
      <c r="C51" s="16">
        <f t="shared" si="1"/>
        <v>0.3645833333333333</v>
      </c>
      <c r="D51" s="7">
        <f t="shared" si="5"/>
        <v>289.14941244444447</v>
      </c>
      <c r="E51" s="7">
        <f t="shared" si="6"/>
        <v>-1.8961005833333333</v>
      </c>
      <c r="F51" s="7">
        <f t="shared" si="7"/>
        <v>63.557605066</v>
      </c>
    </row>
    <row r="52" spans="1:6" ht="15">
      <c r="A52" s="2" t="s">
        <v>179</v>
      </c>
      <c r="B52" s="6">
        <f t="shared" si="0"/>
        <v>39783</v>
      </c>
      <c r="C52" s="16">
        <f t="shared" si="1"/>
        <v>0.375</v>
      </c>
      <c r="D52" s="7">
        <f t="shared" si="5"/>
        <v>289.2724328611111</v>
      </c>
      <c r="E52" s="7">
        <f t="shared" si="6"/>
        <v>-1.8859513333333333</v>
      </c>
      <c r="F52" s="7">
        <f t="shared" si="7"/>
        <v>63.555354589</v>
      </c>
    </row>
    <row r="53" spans="1:6" ht="15">
      <c r="A53" s="2" t="s">
        <v>180</v>
      </c>
      <c r="B53" s="6">
        <f t="shared" si="0"/>
        <v>39783</v>
      </c>
      <c r="C53" s="16">
        <f t="shared" si="1"/>
        <v>0.3854166666666667</v>
      </c>
      <c r="D53" s="7">
        <f t="shared" si="5"/>
        <v>289.3954577777778</v>
      </c>
      <c r="E53" s="7">
        <f t="shared" si="6"/>
        <v>-1.8757925555555557</v>
      </c>
      <c r="F53" s="7">
        <f t="shared" si="7"/>
        <v>63.553088589</v>
      </c>
    </row>
    <row r="54" spans="1:6" ht="15">
      <c r="A54" s="2" t="s">
        <v>181</v>
      </c>
      <c r="B54" s="6">
        <f t="shared" si="0"/>
        <v>39783</v>
      </c>
      <c r="C54" s="16">
        <f t="shared" si="1"/>
        <v>0.3958333333333333</v>
      </c>
      <c r="D54" s="7">
        <f t="shared" si="5"/>
        <v>289.51848719444445</v>
      </c>
      <c r="E54" s="7">
        <f t="shared" si="6"/>
        <v>-1.8656243055555557</v>
      </c>
      <c r="F54" s="7">
        <f t="shared" si="7"/>
        <v>63.550807051</v>
      </c>
    </row>
    <row r="55" spans="1:6" ht="15">
      <c r="A55" s="2" t="s">
        <v>182</v>
      </c>
      <c r="B55" s="6">
        <f t="shared" si="0"/>
        <v>39783</v>
      </c>
      <c r="C55" s="16">
        <f t="shared" si="1"/>
        <v>0.40625</v>
      </c>
      <c r="D55" s="7">
        <f t="shared" si="5"/>
        <v>289.6415212222222</v>
      </c>
      <c r="E55" s="7">
        <f t="shared" si="6"/>
        <v>-1.8554466111111112</v>
      </c>
      <c r="F55" s="7">
        <f t="shared" si="7"/>
        <v>63.548509958</v>
      </c>
    </row>
    <row r="56" spans="1:6" ht="15">
      <c r="A56" s="2" t="s">
        <v>183</v>
      </c>
      <c r="B56" s="6">
        <f t="shared" si="0"/>
        <v>39783</v>
      </c>
      <c r="C56" s="16">
        <f t="shared" si="1"/>
        <v>0.4166666666666667</v>
      </c>
      <c r="D56" s="7">
        <f t="shared" si="5"/>
        <v>289.76455991666666</v>
      </c>
      <c r="E56" s="7">
        <f t="shared" si="6"/>
        <v>-1.845259527777778</v>
      </c>
      <c r="F56" s="7">
        <f t="shared" si="7"/>
        <v>63.546197293</v>
      </c>
    </row>
    <row r="57" spans="1:6" ht="15">
      <c r="A57" s="2" t="s">
        <v>184</v>
      </c>
      <c r="B57" s="6">
        <f t="shared" si="0"/>
        <v>39783</v>
      </c>
      <c r="C57" s="16">
        <f t="shared" si="1"/>
        <v>0.4270833333333333</v>
      </c>
      <c r="D57" s="7">
        <f t="shared" si="5"/>
        <v>289.8876033611111</v>
      </c>
      <c r="E57" s="7">
        <f t="shared" si="6"/>
        <v>-1.8350630833333335</v>
      </c>
      <c r="F57" s="7">
        <f t="shared" si="7"/>
        <v>63.543869039</v>
      </c>
    </row>
    <row r="58" spans="1:6" ht="15">
      <c r="A58" s="2" t="s">
        <v>185</v>
      </c>
      <c r="B58" s="6">
        <f t="shared" si="0"/>
        <v>39783</v>
      </c>
      <c r="C58" s="16">
        <f t="shared" si="1"/>
        <v>0.4375</v>
      </c>
      <c r="D58" s="7">
        <f t="shared" si="5"/>
        <v>290.01065155555557</v>
      </c>
      <c r="E58" s="7">
        <f t="shared" si="6"/>
        <v>-1.8248573333333333</v>
      </c>
      <c r="F58" s="7">
        <f t="shared" si="7"/>
        <v>63.541525182</v>
      </c>
    </row>
    <row r="59" spans="1:6" ht="15">
      <c r="A59" s="2" t="s">
        <v>186</v>
      </c>
      <c r="B59" s="6">
        <f t="shared" si="0"/>
        <v>39783</v>
      </c>
      <c r="C59" s="16">
        <f t="shared" si="1"/>
        <v>0.4479166666666667</v>
      </c>
      <c r="D59" s="7">
        <f t="shared" si="5"/>
        <v>290.1337046388889</v>
      </c>
      <c r="E59" s="7">
        <f t="shared" si="6"/>
        <v>-1.8146422777777778</v>
      </c>
      <c r="F59" s="7">
        <f t="shared" si="7"/>
        <v>63.539165704</v>
      </c>
    </row>
    <row r="60" spans="1:6" ht="15">
      <c r="A60" s="2" t="s">
        <v>187</v>
      </c>
      <c r="B60" s="6">
        <f t="shared" si="0"/>
        <v>39783</v>
      </c>
      <c r="C60" s="16">
        <f t="shared" si="1"/>
        <v>0.4583333333333333</v>
      </c>
      <c r="D60" s="7">
        <f t="shared" si="5"/>
        <v>290.2567626388889</v>
      </c>
      <c r="E60" s="7">
        <f t="shared" si="6"/>
        <v>-1.804418027777778</v>
      </c>
      <c r="F60" s="7">
        <f t="shared" si="7"/>
        <v>63.536790588</v>
      </c>
    </row>
    <row r="61" spans="1:6" ht="15">
      <c r="A61" s="2" t="s">
        <v>188</v>
      </c>
      <c r="B61" s="6">
        <f t="shared" si="0"/>
        <v>39783</v>
      </c>
      <c r="C61" s="16">
        <f t="shared" si="1"/>
        <v>0.46875</v>
      </c>
      <c r="D61" s="7">
        <f t="shared" si="5"/>
        <v>290.3798256388889</v>
      </c>
      <c r="E61" s="7">
        <f t="shared" si="6"/>
        <v>-1.7941845555555553</v>
      </c>
      <c r="F61" s="7">
        <f t="shared" si="7"/>
        <v>63.53439982</v>
      </c>
    </row>
    <row r="62" spans="1:6" ht="15">
      <c r="A62" s="2" t="s">
        <v>189</v>
      </c>
      <c r="B62" s="6">
        <f t="shared" si="0"/>
        <v>39783</v>
      </c>
      <c r="C62" s="16">
        <f t="shared" si="1"/>
        <v>0.4791666666666667</v>
      </c>
      <c r="D62" s="7">
        <f t="shared" si="5"/>
        <v>290.5028936666667</v>
      </c>
      <c r="E62" s="7">
        <f t="shared" si="6"/>
        <v>-1.783941972222222</v>
      </c>
      <c r="F62" s="7">
        <f t="shared" si="7"/>
        <v>63.531993381</v>
      </c>
    </row>
    <row r="63" spans="1:6" ht="15">
      <c r="A63" s="2" t="s">
        <v>190</v>
      </c>
      <c r="B63" s="6">
        <f t="shared" si="0"/>
        <v>39783</v>
      </c>
      <c r="C63" s="16">
        <f t="shared" si="1"/>
        <v>0.4895833333333333</v>
      </c>
      <c r="D63" s="7">
        <f t="shared" si="5"/>
        <v>290.6259668611111</v>
      </c>
      <c r="E63" s="7">
        <f t="shared" si="6"/>
        <v>-1.77369025</v>
      </c>
      <c r="F63" s="7">
        <f t="shared" si="7"/>
        <v>63.529571257</v>
      </c>
    </row>
    <row r="64" spans="1:6" ht="15">
      <c r="A64" s="2" t="s">
        <v>191</v>
      </c>
      <c r="B64" s="6">
        <f t="shared" si="0"/>
        <v>39783</v>
      </c>
      <c r="C64" s="16">
        <f t="shared" si="1"/>
        <v>0.5</v>
      </c>
      <c r="D64" s="7">
        <f t="shared" si="5"/>
        <v>290.74904522222226</v>
      </c>
      <c r="E64" s="7">
        <f t="shared" si="6"/>
        <v>-1.7634294722222221</v>
      </c>
      <c r="F64" s="7">
        <f t="shared" si="7"/>
        <v>63.527133431</v>
      </c>
    </row>
    <row r="65" spans="1:6" ht="15">
      <c r="A65" s="2" t="s">
        <v>192</v>
      </c>
      <c r="B65" s="6">
        <f t="shared" si="0"/>
        <v>39783</v>
      </c>
      <c r="C65" s="16">
        <f t="shared" si="1"/>
        <v>0.5104166666666666</v>
      </c>
      <c r="D65" s="7">
        <f t="shared" si="5"/>
        <v>290.87212883333336</v>
      </c>
      <c r="E65" s="7">
        <f t="shared" si="6"/>
        <v>-1.7531596666666667</v>
      </c>
      <c r="F65" s="7">
        <f t="shared" si="7"/>
        <v>63.524679888</v>
      </c>
    </row>
    <row r="66" spans="1:6" ht="15">
      <c r="A66" s="2" t="s">
        <v>193</v>
      </c>
      <c r="B66" s="6">
        <f t="shared" si="0"/>
        <v>39783</v>
      </c>
      <c r="C66" s="16">
        <f t="shared" si="1"/>
        <v>0.5208333333333334</v>
      </c>
      <c r="D66" s="7">
        <f t="shared" si="5"/>
        <v>290.9952177777778</v>
      </c>
      <c r="E66" s="7">
        <f t="shared" si="6"/>
        <v>-1.742880888888889</v>
      </c>
      <c r="F66" s="7">
        <f t="shared" si="7"/>
        <v>63.52221061</v>
      </c>
    </row>
    <row r="67" spans="1:6" ht="15">
      <c r="A67" s="2" t="s">
        <v>194</v>
      </c>
      <c r="B67" s="6">
        <f t="shared" si="0"/>
        <v>39783</v>
      </c>
      <c r="C67" s="16">
        <f t="shared" si="1"/>
        <v>0.53125</v>
      </c>
      <c r="D67" s="7">
        <f t="shared" si="5"/>
        <v>291.1183121111111</v>
      </c>
      <c r="E67" s="7">
        <f t="shared" si="6"/>
        <v>-1.7325931666666667</v>
      </c>
      <c r="F67" s="7">
        <f t="shared" si="7"/>
        <v>63.519725583</v>
      </c>
    </row>
    <row r="68" spans="1:6" ht="15">
      <c r="A68" s="2" t="s">
        <v>195</v>
      </c>
      <c r="B68" s="6">
        <f t="shared" si="0"/>
        <v>39783</v>
      </c>
      <c r="C68" s="16">
        <f t="shared" si="1"/>
        <v>0.5416666666666666</v>
      </c>
      <c r="D68" s="7">
        <f t="shared" si="5"/>
        <v>291.24141191666666</v>
      </c>
      <c r="E68" s="7">
        <f t="shared" si="6"/>
        <v>-1.722296527777778</v>
      </c>
      <c r="F68" s="7">
        <f t="shared" si="7"/>
        <v>63.51722479</v>
      </c>
    </row>
    <row r="69" spans="1:6" ht="15">
      <c r="A69" s="2" t="s">
        <v>196</v>
      </c>
      <c r="B69" s="6">
        <f t="shared" si="0"/>
        <v>39783</v>
      </c>
      <c r="C69" s="16">
        <f t="shared" si="1"/>
        <v>0.5520833333333334</v>
      </c>
      <c r="D69" s="7">
        <f t="shared" si="5"/>
        <v>291.3645172222222</v>
      </c>
      <c r="E69" s="7">
        <f t="shared" si="6"/>
        <v>-1.7119910555555555</v>
      </c>
      <c r="F69" s="7">
        <f t="shared" si="7"/>
        <v>63.514708215</v>
      </c>
    </row>
    <row r="70" spans="1:6" ht="15">
      <c r="A70" s="2" t="s">
        <v>197</v>
      </c>
      <c r="B70" s="6">
        <f t="shared" si="0"/>
        <v>39783</v>
      </c>
      <c r="C70" s="16">
        <f t="shared" si="1"/>
        <v>0.5625</v>
      </c>
      <c r="D70" s="7">
        <f t="shared" si="5"/>
        <v>291.4876281388889</v>
      </c>
      <c r="E70" s="7">
        <f t="shared" si="6"/>
        <v>-1.7016767499999998</v>
      </c>
      <c r="F70" s="7">
        <f t="shared" si="7"/>
        <v>63.512175843</v>
      </c>
    </row>
    <row r="71" spans="1:6" ht="15">
      <c r="A71" s="2" t="s">
        <v>198</v>
      </c>
      <c r="B71" s="6">
        <f t="shared" si="0"/>
        <v>39783</v>
      </c>
      <c r="C71" s="16">
        <f t="shared" si="1"/>
        <v>0.5729166666666666</v>
      </c>
      <c r="D71" s="7">
        <f t="shared" si="5"/>
        <v>291.61074472222225</v>
      </c>
      <c r="E71" s="7">
        <f t="shared" si="6"/>
        <v>-1.6913536944444445</v>
      </c>
      <c r="F71" s="7">
        <f t="shared" si="7"/>
        <v>63.509627658</v>
      </c>
    </row>
    <row r="72" spans="1:6" ht="15">
      <c r="A72" s="2" t="s">
        <v>199</v>
      </c>
      <c r="B72" s="6">
        <f t="shared" si="0"/>
        <v>39783</v>
      </c>
      <c r="C72" s="16">
        <f t="shared" si="1"/>
        <v>0.5833333333333334</v>
      </c>
      <c r="D72" s="7">
        <f t="shared" si="5"/>
        <v>291.7338670277778</v>
      </c>
      <c r="E72" s="7">
        <f t="shared" si="6"/>
        <v>-1.6810218888888888</v>
      </c>
      <c r="F72" s="7">
        <f t="shared" si="7"/>
        <v>63.507063644</v>
      </c>
    </row>
    <row r="73" spans="1:6" ht="15">
      <c r="A73" s="2" t="s">
        <v>200</v>
      </c>
      <c r="B73" s="6">
        <f t="shared" si="0"/>
        <v>39783</v>
      </c>
      <c r="C73" s="16">
        <f t="shared" si="1"/>
        <v>0.59375</v>
      </c>
      <c r="D73" s="7">
        <f t="shared" si="5"/>
        <v>291.85699511111113</v>
      </c>
      <c r="E73" s="7">
        <f t="shared" si="6"/>
        <v>-1.6706813888888887</v>
      </c>
      <c r="F73" s="7">
        <f t="shared" si="7"/>
        <v>63.504483786</v>
      </c>
    </row>
    <row r="74" spans="1:6" ht="15">
      <c r="A74" s="2" t="s">
        <v>201</v>
      </c>
      <c r="B74" s="6">
        <f t="shared" si="0"/>
        <v>39783</v>
      </c>
      <c r="C74" s="16">
        <f t="shared" si="1"/>
        <v>0.6041666666666666</v>
      </c>
      <c r="D74" s="7">
        <f t="shared" si="5"/>
        <v>291.9801290833333</v>
      </c>
      <c r="E74" s="7">
        <f t="shared" si="6"/>
        <v>-1.66033225</v>
      </c>
      <c r="F74" s="7">
        <f t="shared" si="7"/>
        <v>63.501888067</v>
      </c>
    </row>
    <row r="75" spans="1:6" ht="15">
      <c r="A75" s="2" t="s">
        <v>202</v>
      </c>
      <c r="B75" s="6">
        <f t="shared" si="0"/>
        <v>39783</v>
      </c>
      <c r="C75" s="16">
        <f t="shared" si="1"/>
        <v>0.6145833333333334</v>
      </c>
      <c r="D75" s="7">
        <f t="shared" si="5"/>
        <v>292.1032689722222</v>
      </c>
      <c r="E75" s="7">
        <f t="shared" si="6"/>
        <v>-1.6499745277777778</v>
      </c>
      <c r="F75" s="7">
        <f t="shared" si="7"/>
        <v>63.499276473</v>
      </c>
    </row>
    <row r="76" spans="1:6" ht="15">
      <c r="A76" s="2" t="s">
        <v>203</v>
      </c>
      <c r="B76" s="6">
        <f t="shared" si="0"/>
        <v>39783</v>
      </c>
      <c r="C76" s="16">
        <f t="shared" si="1"/>
        <v>0.625</v>
      </c>
      <c r="D76" s="7">
        <f t="shared" si="5"/>
        <v>292.2264148888889</v>
      </c>
      <c r="E76" s="7">
        <f t="shared" si="6"/>
        <v>-1.6396082222222221</v>
      </c>
      <c r="F76" s="7">
        <f t="shared" si="7"/>
        <v>63.496648988</v>
      </c>
    </row>
    <row r="77" spans="1:6" ht="15">
      <c r="A77" s="2" t="s">
        <v>204</v>
      </c>
      <c r="B77" s="6">
        <f t="shared" si="0"/>
        <v>39783</v>
      </c>
      <c r="C77" s="16">
        <f t="shared" si="1"/>
        <v>0.6354166666666666</v>
      </c>
      <c r="D77" s="7">
        <f t="shared" si="5"/>
        <v>292.3495668333333</v>
      </c>
      <c r="E77" s="7">
        <f t="shared" si="6"/>
        <v>-1.629233388888889</v>
      </c>
      <c r="F77" s="7">
        <f t="shared" si="7"/>
        <v>63.494005597</v>
      </c>
    </row>
    <row r="78" spans="1:6" ht="15">
      <c r="A78" s="2" t="s">
        <v>205</v>
      </c>
      <c r="B78" s="6">
        <f t="shared" si="0"/>
        <v>39783</v>
      </c>
      <c r="C78" s="16">
        <f t="shared" si="1"/>
        <v>0.6458333333333334</v>
      </c>
      <c r="D78" s="7">
        <f t="shared" si="5"/>
        <v>292.4727249444444</v>
      </c>
      <c r="E78" s="7">
        <f t="shared" si="6"/>
        <v>-1.6188500833333335</v>
      </c>
      <c r="F78" s="7">
        <f t="shared" si="7"/>
        <v>63.491346283</v>
      </c>
    </row>
    <row r="79" spans="1:6" ht="15">
      <c r="A79" s="2" t="s">
        <v>206</v>
      </c>
      <c r="B79" s="6">
        <f t="shared" si="0"/>
        <v>39783</v>
      </c>
      <c r="C79" s="16">
        <f t="shared" si="1"/>
        <v>0.65625</v>
      </c>
      <c r="D79" s="7">
        <f t="shared" si="5"/>
        <v>292.59588927777776</v>
      </c>
      <c r="E79" s="7">
        <f t="shared" si="6"/>
        <v>-1.6084583333333333</v>
      </c>
      <c r="F79" s="7">
        <f t="shared" si="7"/>
        <v>63.488671033</v>
      </c>
    </row>
    <row r="80" spans="1:6" ht="15">
      <c r="A80" s="2" t="s">
        <v>207</v>
      </c>
      <c r="B80" s="6">
        <f t="shared" si="0"/>
        <v>39783</v>
      </c>
      <c r="C80" s="16">
        <f t="shared" si="1"/>
        <v>0.6666666666666666</v>
      </c>
      <c r="D80" s="7">
        <f t="shared" si="5"/>
        <v>292.7190598611111</v>
      </c>
      <c r="E80" s="7">
        <f t="shared" si="6"/>
        <v>-1.5980581944444445</v>
      </c>
      <c r="F80" s="7">
        <f t="shared" si="7"/>
        <v>63.48597983</v>
      </c>
    </row>
    <row r="81" spans="1:6" ht="15">
      <c r="A81" s="2" t="s">
        <v>208</v>
      </c>
      <c r="B81" s="6">
        <f aca="true" t="shared" si="8" ref="B81:B112">DATE(FIXED(MID(A81,9,4)),FIXED(MID(A81,4,3)),FIXED(MID(A81,1,3)))</f>
        <v>39783</v>
      </c>
      <c r="C81" s="16">
        <f aca="true" t="shared" si="9" ref="C81:C112">(FIXED(MID(A81,14,2))+FIXED(MID(A81,17,2))/60+FIXED(MID(A81,20,5))/3600)/24</f>
        <v>0.6770833333333334</v>
      </c>
      <c r="D81" s="7">
        <f t="shared" si="5"/>
        <v>292.84223680555556</v>
      </c>
      <c r="E81" s="7">
        <f t="shared" si="6"/>
        <v>-1.5876497222222223</v>
      </c>
      <c r="F81" s="7">
        <f t="shared" si="7"/>
        <v>63.48327266</v>
      </c>
    </row>
    <row r="82" spans="1:6" ht="15">
      <c r="A82" s="2" t="s">
        <v>209</v>
      </c>
      <c r="B82" s="6">
        <f t="shared" si="8"/>
        <v>39783</v>
      </c>
      <c r="C82" s="16">
        <f t="shared" si="9"/>
        <v>0.6875</v>
      </c>
      <c r="D82" s="7">
        <f t="shared" si="5"/>
        <v>292.9654201388889</v>
      </c>
      <c r="E82" s="7">
        <f t="shared" si="6"/>
        <v>-1.5772329166666665</v>
      </c>
      <c r="F82" s="7">
        <f t="shared" si="7"/>
        <v>63.480549507</v>
      </c>
    </row>
    <row r="83" spans="1:6" ht="15">
      <c r="A83" s="2" t="s">
        <v>210</v>
      </c>
      <c r="B83" s="6">
        <f t="shared" si="8"/>
        <v>39783</v>
      </c>
      <c r="C83" s="16">
        <f t="shared" si="9"/>
        <v>0.6979166666666666</v>
      </c>
      <c r="D83" s="7">
        <f t="shared" si="5"/>
        <v>293.08860997222223</v>
      </c>
      <c r="E83" s="7">
        <f t="shared" si="6"/>
        <v>-1.5668078333333333</v>
      </c>
      <c r="F83" s="7">
        <f t="shared" si="7"/>
        <v>63.477810356</v>
      </c>
    </row>
    <row r="84" spans="1:6" ht="15">
      <c r="A84" s="2" t="s">
        <v>211</v>
      </c>
      <c r="B84" s="6">
        <f t="shared" si="8"/>
        <v>39783</v>
      </c>
      <c r="C84" s="16">
        <f t="shared" si="9"/>
        <v>0.7083333333333334</v>
      </c>
      <c r="D84" s="7">
        <f t="shared" si="5"/>
        <v>293.2118063888889</v>
      </c>
      <c r="E84" s="7">
        <f t="shared" si="6"/>
        <v>-1.5563745555555557</v>
      </c>
      <c r="F84" s="7">
        <f t="shared" si="7"/>
        <v>63.475055192</v>
      </c>
    </row>
    <row r="85" spans="1:6" ht="15">
      <c r="A85" s="2" t="s">
        <v>212</v>
      </c>
      <c r="B85" s="6">
        <f t="shared" si="8"/>
        <v>39783</v>
      </c>
      <c r="C85" s="16">
        <f t="shared" si="9"/>
        <v>0.71875</v>
      </c>
      <c r="D85" s="7">
        <f t="shared" si="5"/>
        <v>293.33500938888886</v>
      </c>
      <c r="E85" s="7">
        <f t="shared" si="6"/>
        <v>-1.5459330555555555</v>
      </c>
      <c r="F85" s="7">
        <f t="shared" si="7"/>
        <v>63.472284001</v>
      </c>
    </row>
    <row r="86" spans="1:6" ht="15">
      <c r="A86" s="2" t="s">
        <v>213</v>
      </c>
      <c r="B86" s="6">
        <f t="shared" si="8"/>
        <v>39783</v>
      </c>
      <c r="C86" s="16">
        <f t="shared" si="9"/>
        <v>0.7291666666666666</v>
      </c>
      <c r="D86" s="7">
        <f t="shared" si="5"/>
        <v>293.45821908333335</v>
      </c>
      <c r="E86" s="7">
        <f t="shared" si="6"/>
        <v>-1.5354834444444443</v>
      </c>
      <c r="F86" s="7">
        <f t="shared" si="7"/>
        <v>63.469496767</v>
      </c>
    </row>
    <row r="87" spans="1:6" ht="15">
      <c r="A87" s="2" t="s">
        <v>214</v>
      </c>
      <c r="B87" s="6">
        <f t="shared" si="8"/>
        <v>39783</v>
      </c>
      <c r="C87" s="16">
        <f t="shared" si="9"/>
        <v>0.7395833333333334</v>
      </c>
      <c r="D87" s="7">
        <f t="shared" si="5"/>
        <v>293.5814355555556</v>
      </c>
      <c r="E87" s="7">
        <f t="shared" si="6"/>
        <v>-1.525025722222222</v>
      </c>
      <c r="F87" s="7">
        <f t="shared" si="7"/>
        <v>63.466693476</v>
      </c>
    </row>
    <row r="88" spans="1:6" ht="15">
      <c r="A88" s="2" t="s">
        <v>215</v>
      </c>
      <c r="B88" s="6">
        <f t="shared" si="8"/>
        <v>39783</v>
      </c>
      <c r="C88" s="16">
        <f t="shared" si="9"/>
        <v>0.75</v>
      </c>
      <c r="D88" s="7">
        <f t="shared" si="5"/>
        <v>293.7046588611111</v>
      </c>
      <c r="E88" s="7">
        <f t="shared" si="6"/>
        <v>-1.5145599444444444</v>
      </c>
      <c r="F88" s="7">
        <f t="shared" si="7"/>
        <v>63.463874113</v>
      </c>
    </row>
    <row r="89" spans="1:6" ht="15">
      <c r="A89" s="2" t="s">
        <v>216</v>
      </c>
      <c r="B89" s="6">
        <f t="shared" si="8"/>
        <v>39783</v>
      </c>
      <c r="C89" s="16">
        <f t="shared" si="9"/>
        <v>0.7604166666666666</v>
      </c>
      <c r="D89" s="7">
        <f t="shared" si="5"/>
        <v>293.82788905555554</v>
      </c>
      <c r="E89" s="7">
        <f t="shared" si="6"/>
        <v>-1.5040861388888889</v>
      </c>
      <c r="F89" s="7">
        <f t="shared" si="7"/>
        <v>63.461038662</v>
      </c>
    </row>
    <row r="90" spans="1:6" ht="15">
      <c r="A90" s="2" t="s">
        <v>217</v>
      </c>
      <c r="B90" s="6">
        <f t="shared" si="8"/>
        <v>39783</v>
      </c>
      <c r="C90" s="16">
        <f t="shared" si="9"/>
        <v>0.7708333333333334</v>
      </c>
      <c r="D90" s="7">
        <f t="shared" si="5"/>
        <v>293.95112625</v>
      </c>
      <c r="E90" s="7">
        <f t="shared" si="6"/>
        <v>-1.493604388888889</v>
      </c>
      <c r="F90" s="7">
        <f t="shared" si="7"/>
        <v>63.45818711</v>
      </c>
    </row>
    <row r="91" spans="1:6" ht="15">
      <c r="A91" s="2" t="s">
        <v>218</v>
      </c>
      <c r="B91" s="6">
        <f t="shared" si="8"/>
        <v>39783</v>
      </c>
      <c r="C91" s="16">
        <f t="shared" si="9"/>
        <v>0.78125</v>
      </c>
      <c r="D91" s="7">
        <f t="shared" si="5"/>
        <v>294.0743704722222</v>
      </c>
      <c r="E91" s="7">
        <f t="shared" si="6"/>
        <v>-1.4831146944444447</v>
      </c>
      <c r="F91" s="7">
        <f t="shared" si="7"/>
        <v>63.455319442</v>
      </c>
    </row>
    <row r="92" spans="1:6" ht="15">
      <c r="A92" s="2" t="s">
        <v>219</v>
      </c>
      <c r="B92" s="6">
        <f t="shared" si="8"/>
        <v>39783</v>
      </c>
      <c r="C92" s="16">
        <f t="shared" si="9"/>
        <v>0.7916666666666666</v>
      </c>
      <c r="D92" s="7">
        <f t="shared" si="5"/>
        <v>294.19762180555557</v>
      </c>
      <c r="E92" s="7">
        <f t="shared" si="6"/>
        <v>-1.4726170833333334</v>
      </c>
      <c r="F92" s="7">
        <f t="shared" si="7"/>
        <v>63.452435644</v>
      </c>
    </row>
    <row r="93" spans="1:6" ht="15">
      <c r="A93" s="2" t="s">
        <v>220</v>
      </c>
      <c r="B93" s="6">
        <f t="shared" si="8"/>
        <v>39783</v>
      </c>
      <c r="C93" s="16">
        <f t="shared" si="9"/>
        <v>0.8020833333333334</v>
      </c>
      <c r="D93" s="7">
        <f t="shared" si="5"/>
        <v>294.3208803333333</v>
      </c>
      <c r="E93" s="7">
        <f t="shared" si="6"/>
        <v>-1.4621116666666667</v>
      </c>
      <c r="F93" s="7">
        <f t="shared" si="7"/>
        <v>63.4495357</v>
      </c>
    </row>
    <row r="94" spans="1:6" ht="15">
      <c r="A94" s="2" t="s">
        <v>221</v>
      </c>
      <c r="B94" s="6">
        <f t="shared" si="8"/>
        <v>39783</v>
      </c>
      <c r="C94" s="16">
        <f t="shared" si="9"/>
        <v>0.8125</v>
      </c>
      <c r="D94" s="7">
        <f t="shared" si="5"/>
        <v>294.44414611111114</v>
      </c>
      <c r="E94" s="7">
        <f t="shared" si="6"/>
        <v>-1.4515984444444443</v>
      </c>
      <c r="F94" s="7">
        <f t="shared" si="7"/>
        <v>63.446619596</v>
      </c>
    </row>
    <row r="95" spans="1:6" ht="15">
      <c r="A95" s="2" t="s">
        <v>222</v>
      </c>
      <c r="B95" s="6">
        <f t="shared" si="8"/>
        <v>39783</v>
      </c>
      <c r="C95" s="16">
        <f t="shared" si="9"/>
        <v>0.8229166666666666</v>
      </c>
      <c r="D95" s="7">
        <f t="shared" si="5"/>
        <v>294.5674192222222</v>
      </c>
      <c r="E95" s="7">
        <f t="shared" si="6"/>
        <v>-1.4410774444444445</v>
      </c>
      <c r="F95" s="7">
        <f t="shared" si="7"/>
        <v>63.443687319</v>
      </c>
    </row>
    <row r="96" spans="1:6" ht="15">
      <c r="A96" s="2" t="s">
        <v>223</v>
      </c>
      <c r="B96" s="6">
        <f t="shared" si="8"/>
        <v>39783</v>
      </c>
      <c r="C96" s="16">
        <f t="shared" si="9"/>
        <v>0.8333333333333334</v>
      </c>
      <c r="D96" s="7">
        <f>VALUE(MID(A96,27,3))+VALUE(MID(A96,31,2))/60+VALUE(MID(A96,34,7))/3600</f>
        <v>294.69069975</v>
      </c>
      <c r="E96" s="7">
        <f>(VALUE(MID(A96,44,2))+VALUE(MID(A96,47,2))/60+VALUE(MID(A96,50,7))/3600)*(IF(MID(A96,43,1)="-",-1,1))</f>
        <v>-1.4305487222222224</v>
      </c>
      <c r="F96" s="7">
        <f>VALUE(MID(A96,59,14))</f>
        <v>63.440738854</v>
      </c>
    </row>
    <row r="97" spans="1:6" ht="15">
      <c r="A97" s="2" t="s">
        <v>224</v>
      </c>
      <c r="B97" s="6">
        <f t="shared" si="8"/>
        <v>39783</v>
      </c>
      <c r="C97" s="16">
        <f t="shared" si="9"/>
        <v>0.84375</v>
      </c>
      <c r="D97" s="7">
        <f>VALUE(MID(A97,27,3))+VALUE(MID(A97,31,2))/60+VALUE(MID(A97,34,7))/3600</f>
        <v>294.81398772222224</v>
      </c>
      <c r="E97" s="7">
        <f>(VALUE(MID(A97,44,2))+VALUE(MID(A97,47,2))/60+VALUE(MID(A97,50,7))/3600)*(IF(MID(A97,43,1)="-",-1,1))</f>
        <v>-1.4200123333333334</v>
      </c>
      <c r="F97" s="7">
        <f>VALUE(MID(A97,59,14))</f>
        <v>63.437774186</v>
      </c>
    </row>
    <row r="98" spans="1:6" ht="15">
      <c r="A98" s="2" t="s">
        <v>225</v>
      </c>
      <c r="B98" s="6">
        <f t="shared" si="8"/>
        <v>39783</v>
      </c>
      <c r="C98" s="16">
        <f t="shared" si="9"/>
        <v>0.8541666666666666</v>
      </c>
      <c r="D98" s="7">
        <f>VALUE(MID(A98,27,3))+VALUE(MID(A98,31,2))/60+VALUE(MID(A98,34,7))/3600</f>
        <v>294.93728325</v>
      </c>
      <c r="E98" s="7">
        <f>(VALUE(MID(A98,44,2))+VALUE(MID(A98,47,2))/60+VALUE(MID(A98,50,7))/3600)*(IF(MID(A98,43,1)="-",-1,1))</f>
        <v>-1.4094683333333333</v>
      </c>
      <c r="F98" s="7">
        <f>VALUE(MID(A98,59,14))</f>
        <v>63.434793302</v>
      </c>
    </row>
    <row r="99" spans="1:6" ht="15">
      <c r="A99" s="2" t="s">
        <v>226</v>
      </c>
      <c r="B99" s="6">
        <f t="shared" si="8"/>
        <v>39783</v>
      </c>
      <c r="C99" s="16">
        <f t="shared" si="9"/>
        <v>0.8645833333333334</v>
      </c>
      <c r="D99" s="7">
        <f>VALUE(MID(A99,27,3))+VALUE(MID(A99,31,2))/60+VALUE(MID(A99,34,7))/3600</f>
        <v>295.0605863888889</v>
      </c>
      <c r="E99" s="7">
        <f>(VALUE(MID(A99,44,2))+VALUE(MID(A99,47,2))/60+VALUE(MID(A99,50,7))/3600)*(IF(MID(A99,43,1)="-",-1,1))</f>
        <v>-1.3989167222222223</v>
      </c>
      <c r="F99" s="7">
        <f>VALUE(MID(A99,59,14))</f>
        <v>63.431796188</v>
      </c>
    </row>
    <row r="100" spans="1:6" ht="15">
      <c r="A100" s="2" t="s">
        <v>227</v>
      </c>
      <c r="B100" s="6">
        <f t="shared" si="8"/>
        <v>39783</v>
      </c>
      <c r="C100" s="16">
        <f t="shared" si="9"/>
        <v>0.875</v>
      </c>
      <c r="D100" s="7">
        <f>VALUE(MID(A100,27,3))+VALUE(MID(A100,31,2))/60+VALUE(MID(A100,34,7))/3600</f>
        <v>295.18389722222224</v>
      </c>
      <c r="E100" s="7">
        <f>(VALUE(MID(A100,44,2))+VALUE(MID(A100,47,2))/60+VALUE(MID(A100,50,7))/3600)*(IF(MID(A100,43,1)="-",-1,1))</f>
        <v>-1.3883575555555556</v>
      </c>
      <c r="F100" s="7">
        <f>VALUE(MID(A100,59,14))</f>
        <v>63.428782829</v>
      </c>
    </row>
    <row r="101" spans="1:6" ht="15">
      <c r="A101" s="2" t="s">
        <v>228</v>
      </c>
      <c r="B101" s="6">
        <f t="shared" si="8"/>
        <v>39783</v>
      </c>
      <c r="C101" s="16">
        <f t="shared" si="9"/>
        <v>0.8854166666666666</v>
      </c>
      <c r="D101" s="7">
        <f>VALUE(MID(A101,27,3))+VALUE(MID(A101,31,2))/60+VALUE(MID(A101,34,7))/3600</f>
        <v>295.3072158055556</v>
      </c>
      <c r="E101" s="7">
        <f>(VALUE(MID(A101,44,2))+VALUE(MID(A101,47,2))/60+VALUE(MID(A101,50,7))/3600)*(IF(MID(A101,43,1)="-",-1,1))</f>
        <v>-1.3777909166666666</v>
      </c>
      <c r="F101" s="7">
        <f>VALUE(MID(A101,59,14))</f>
        <v>63.425753212</v>
      </c>
    </row>
    <row r="102" spans="1:6" ht="15">
      <c r="A102" s="2" t="s">
        <v>229</v>
      </c>
      <c r="B102" s="6">
        <f t="shared" si="8"/>
        <v>39783</v>
      </c>
      <c r="C102" s="16">
        <f t="shared" si="9"/>
        <v>0.8958333333333334</v>
      </c>
      <c r="D102" s="7">
        <f>VALUE(MID(A102,27,3))+VALUE(MID(A102,31,2))/60+VALUE(MID(A102,34,7))/3600</f>
        <v>295.43054222222224</v>
      </c>
      <c r="E102" s="7">
        <f>(VALUE(MID(A102,44,2))+VALUE(MID(A102,47,2))/60+VALUE(MID(A102,50,7))/3600)*(IF(MID(A102,43,1)="-",-1,1))</f>
        <v>-1.3672167777777777</v>
      </c>
      <c r="F102" s="7">
        <f>VALUE(MID(A102,59,14))</f>
        <v>63.422707322</v>
      </c>
    </row>
    <row r="103" spans="1:6" ht="15">
      <c r="A103" s="2" t="s">
        <v>230</v>
      </c>
      <c r="B103" s="6">
        <f t="shared" si="8"/>
        <v>39783</v>
      </c>
      <c r="C103" s="16">
        <f t="shared" si="9"/>
        <v>0.90625</v>
      </c>
      <c r="D103" s="7">
        <f>VALUE(MID(A103,27,3))+VALUE(MID(A103,31,2))/60+VALUE(MID(A103,34,7))/3600</f>
        <v>295.5538765555556</v>
      </c>
      <c r="E103" s="7">
        <f>(VALUE(MID(A103,44,2))+VALUE(MID(A103,47,2))/60+VALUE(MID(A103,50,7))/3600)*(IF(MID(A103,43,1)="-",-1,1))</f>
        <v>-1.35663525</v>
      </c>
      <c r="F103" s="7">
        <f>VALUE(MID(A103,59,14))</f>
        <v>63.419645146</v>
      </c>
    </row>
    <row r="104" spans="1:6" ht="15">
      <c r="A104" s="2" t="s">
        <v>231</v>
      </c>
      <c r="B104" s="6">
        <f t="shared" si="8"/>
        <v>39783</v>
      </c>
      <c r="C104" s="16">
        <f t="shared" si="9"/>
        <v>0.9166666666666666</v>
      </c>
      <c r="D104" s="7">
        <f>VALUE(MID(A104,27,3))+VALUE(MID(A104,31,2))/60+VALUE(MID(A104,34,7))/3600</f>
        <v>295.67721883333337</v>
      </c>
      <c r="E104" s="7">
        <f>(VALUE(MID(A104,44,2))+VALUE(MID(A104,47,2))/60+VALUE(MID(A104,50,7))/3600)*(IF(MID(A104,43,1)="-",-1,1))</f>
        <v>-1.3460463333333332</v>
      </c>
      <c r="F104" s="7">
        <f>VALUE(MID(A104,59,14))</f>
        <v>63.416566671</v>
      </c>
    </row>
    <row r="105" spans="1:6" ht="15">
      <c r="A105" s="2" t="s">
        <v>232</v>
      </c>
      <c r="B105" s="6">
        <f t="shared" si="8"/>
        <v>39783</v>
      </c>
      <c r="C105" s="16">
        <f t="shared" si="9"/>
        <v>0.9270833333333334</v>
      </c>
      <c r="D105" s="7">
        <f>VALUE(MID(A105,27,3))+VALUE(MID(A105,31,2))/60+VALUE(MID(A105,34,7))/3600</f>
        <v>295.80056919444445</v>
      </c>
      <c r="E105" s="7">
        <f>(VALUE(MID(A105,44,2))+VALUE(MID(A105,47,2))/60+VALUE(MID(A105,50,7))/3600)*(IF(MID(A105,43,1)="-",-1,1))</f>
        <v>-1.3354500833333331</v>
      </c>
      <c r="F105" s="7">
        <f>VALUE(MID(A105,59,14))</f>
        <v>63.413471882</v>
      </c>
    </row>
    <row r="106" spans="1:6" ht="15">
      <c r="A106" s="2" t="s">
        <v>233</v>
      </c>
      <c r="B106" s="6">
        <f t="shared" si="8"/>
        <v>39783</v>
      </c>
      <c r="C106" s="16">
        <f t="shared" si="9"/>
        <v>0.9375</v>
      </c>
      <c r="D106" s="7">
        <f>VALUE(MID(A106,27,3))+VALUE(MID(A106,31,2))/60+VALUE(MID(A106,34,7))/3600</f>
        <v>295.9239276388889</v>
      </c>
      <c r="E106" s="7">
        <f>(VALUE(MID(A106,44,2))+VALUE(MID(A106,47,2))/60+VALUE(MID(A106,50,7))/3600)*(IF(MID(A106,43,1)="-",-1,1))</f>
        <v>-1.3248465277777777</v>
      </c>
      <c r="F106" s="7">
        <f>VALUE(MID(A106,59,14))</f>
        <v>63.410360766</v>
      </c>
    </row>
    <row r="107" spans="1:6" ht="15">
      <c r="A107" s="2" t="s">
        <v>234</v>
      </c>
      <c r="B107" s="6">
        <f t="shared" si="8"/>
        <v>39783</v>
      </c>
      <c r="C107" s="16">
        <f t="shared" si="9"/>
        <v>0.9479166666666666</v>
      </c>
      <c r="D107" s="7">
        <f>VALUE(MID(A107,27,3))+VALUE(MID(A107,31,2))/60+VALUE(MID(A107,34,7))/3600</f>
        <v>296.04729430555557</v>
      </c>
      <c r="E107" s="7">
        <f>(VALUE(MID(A107,44,2))+VALUE(MID(A107,47,2))/60+VALUE(MID(A107,50,7))/3600)*(IF(MID(A107,43,1)="-",-1,1))</f>
        <v>-1.3142357500000001</v>
      </c>
      <c r="F107" s="7">
        <f>VALUE(MID(A107,59,14))</f>
        <v>63.40723331</v>
      </c>
    </row>
    <row r="108" spans="1:6" ht="15">
      <c r="A108" s="2" t="s">
        <v>235</v>
      </c>
      <c r="B108" s="6">
        <f t="shared" si="8"/>
        <v>39783</v>
      </c>
      <c r="C108" s="16">
        <f t="shared" si="9"/>
        <v>0.9583333333333334</v>
      </c>
      <c r="D108" s="7">
        <f>VALUE(MID(A108,27,3))+VALUE(MID(A108,31,2))/60+VALUE(MID(A108,34,7))/3600</f>
        <v>296.17066925</v>
      </c>
      <c r="E108" s="7">
        <f>(VALUE(MID(A108,44,2))+VALUE(MID(A108,47,2))/60+VALUE(MID(A108,50,7))/3600)*(IF(MID(A108,43,1)="-",-1,1))</f>
        <v>-1.3036177500000001</v>
      </c>
      <c r="F108" s="7">
        <f>VALUE(MID(A108,59,14))</f>
        <v>63.4040895</v>
      </c>
    </row>
    <row r="109" spans="1:6" ht="15">
      <c r="A109" s="2" t="s">
        <v>236</v>
      </c>
      <c r="B109" s="6">
        <f t="shared" si="8"/>
        <v>39783</v>
      </c>
      <c r="C109" s="16">
        <f t="shared" si="9"/>
        <v>0.96875</v>
      </c>
      <c r="D109" s="7">
        <f>VALUE(MID(A109,27,3))+VALUE(MID(A109,31,2))/60+VALUE(MID(A109,34,7))/3600</f>
        <v>296.2940525</v>
      </c>
      <c r="E109" s="7">
        <f>(VALUE(MID(A109,44,2))+VALUE(MID(A109,47,2))/60+VALUE(MID(A109,50,7))/3600)*(IF(MID(A109,43,1)="-",-1,1))</f>
        <v>-1.2929925833333331</v>
      </c>
      <c r="F109" s="7">
        <f>VALUE(MID(A109,59,14))</f>
        <v>63.400929323</v>
      </c>
    </row>
    <row r="110" spans="1:6" ht="15">
      <c r="A110" s="2" t="s">
        <v>237</v>
      </c>
      <c r="B110" s="6">
        <f t="shared" si="8"/>
        <v>39783</v>
      </c>
      <c r="C110" s="16">
        <f t="shared" si="9"/>
        <v>0.9791666666666666</v>
      </c>
      <c r="D110" s="7">
        <f>VALUE(MID(A110,27,3))+VALUE(MID(A110,31,2))/60+VALUE(MID(A110,34,7))/3600</f>
        <v>296.41744419444444</v>
      </c>
      <c r="E110" s="7">
        <f>(VALUE(MID(A110,44,2))+VALUE(MID(A110,47,2))/60+VALUE(MID(A110,50,7))/3600)*(IF(MID(A110,43,1)="-",-1,1))</f>
        <v>-1.2823603055555555</v>
      </c>
      <c r="F110" s="7">
        <f>VALUE(MID(A110,59,14))</f>
        <v>63.397752765</v>
      </c>
    </row>
    <row r="111" spans="1:6" ht="15">
      <c r="A111" s="2" t="s">
        <v>238</v>
      </c>
      <c r="B111" s="6">
        <f t="shared" si="8"/>
        <v>39783</v>
      </c>
      <c r="C111" s="16">
        <f t="shared" si="9"/>
        <v>0.9895833333333334</v>
      </c>
      <c r="D111" s="7">
        <f>VALUE(MID(A111,27,3))+VALUE(MID(A111,31,2))/60+VALUE(MID(A111,34,7))/3600</f>
        <v>296.5408443611111</v>
      </c>
      <c r="E111" s="7">
        <f>(VALUE(MID(A111,44,2))+VALUE(MID(A111,47,2))/60+VALUE(MID(A111,50,7))/3600)*(IF(MID(A111,43,1)="-",-1,1))</f>
        <v>-1.2717209444444444</v>
      </c>
      <c r="F111" s="7">
        <f>VALUE(MID(A111,59,14))</f>
        <v>63.394559813</v>
      </c>
    </row>
    <row r="112" spans="1:6" ht="15">
      <c r="A112" s="2" t="s">
        <v>239</v>
      </c>
      <c r="B112" s="6">
        <f t="shared" si="8"/>
        <v>39784</v>
      </c>
      <c r="C112" s="16">
        <f t="shared" si="9"/>
        <v>0</v>
      </c>
      <c r="D112" s="7">
        <f>VALUE(MID(A112,27,3))+VALUE(MID(A112,31,2))/60+VALUE(MID(A112,34,7))/3600</f>
        <v>296.6642531944444</v>
      </c>
      <c r="E112" s="7">
        <f>(VALUE(MID(A112,44,2))+VALUE(MID(A112,47,2))/60+VALUE(MID(A112,50,7))/3600)*(IF(MID(A112,43,1)="-",-1,1))</f>
        <v>-1.2610745555555556</v>
      </c>
      <c r="F112" s="7">
        <f>VALUE(MID(A112,59,14))</f>
        <v>63.391350591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1">
      <selection activeCell="D16" sqref="D16:E112"/>
    </sheetView>
  </sheetViews>
  <sheetFormatPr defaultColWidth="12" defaultRowHeight="12.75"/>
  <cols>
    <col min="1" max="1" width="129.66015625" style="0" customWidth="1"/>
  </cols>
  <sheetData>
    <row r="1" ht="15">
      <c r="A1" s="2" t="s">
        <v>134</v>
      </c>
    </row>
    <row r="2" spans="1:3" ht="20.25">
      <c r="A2" s="2" t="s">
        <v>133</v>
      </c>
      <c r="B2" s="14" t="s">
        <v>24</v>
      </c>
      <c r="C2" s="14"/>
    </row>
    <row r="3" ht="15">
      <c r="A3" s="2" t="s">
        <v>134</v>
      </c>
    </row>
    <row r="4" ht="15">
      <c r="A4" s="2" t="s">
        <v>135</v>
      </c>
    </row>
    <row r="5" ht="15">
      <c r="A5" s="2" t="s">
        <v>241</v>
      </c>
    </row>
    <row r="6" ht="15">
      <c r="A6" s="2" t="s">
        <v>137</v>
      </c>
    </row>
    <row r="7" ht="15">
      <c r="A7" s="2" t="s">
        <v>138</v>
      </c>
    </row>
    <row r="8" ht="15">
      <c r="A8" s="2" t="s">
        <v>139</v>
      </c>
    </row>
    <row r="9" ht="15">
      <c r="A9" s="2" t="s">
        <v>140</v>
      </c>
    </row>
    <row r="10" ht="15">
      <c r="A10" s="2" t="s">
        <v>135</v>
      </c>
    </row>
    <row r="11" ht="15">
      <c r="A11" s="2" t="s">
        <v>134</v>
      </c>
    </row>
    <row r="12" ht="15.75" thickBot="1">
      <c r="A12" s="2" t="s">
        <v>135</v>
      </c>
    </row>
    <row r="13" spans="1:6" ht="15">
      <c r="A13" s="2" t="s">
        <v>141</v>
      </c>
      <c r="B13" s="4" t="s">
        <v>317</v>
      </c>
      <c r="C13" s="15" t="s">
        <v>124</v>
      </c>
      <c r="D13" s="5" t="s">
        <v>318</v>
      </c>
      <c r="E13" s="5" t="s">
        <v>319</v>
      </c>
      <c r="F13" s="5" t="s">
        <v>320</v>
      </c>
    </row>
    <row r="14" spans="1:6" ht="15">
      <c r="A14" s="2" t="s">
        <v>242</v>
      </c>
      <c r="B14" s="6"/>
      <c r="C14" s="11"/>
      <c r="D14" s="7"/>
      <c r="E14" s="7"/>
      <c r="F14" s="7"/>
    </row>
    <row r="15" spans="1:6" ht="15">
      <c r="A15" s="2" t="s">
        <v>135</v>
      </c>
      <c r="B15" s="6"/>
      <c r="C15" s="11"/>
      <c r="D15" s="7"/>
      <c r="E15" s="7"/>
      <c r="F15" s="7"/>
    </row>
    <row r="16" spans="1:6" ht="15">
      <c r="A16" s="2" t="s">
        <v>243</v>
      </c>
      <c r="B16" s="6">
        <f>DATE(FIXED(MID(A16,9,4)),FIXED(MID(A16,4,3)),FIXED(MID(A16,1,3)))</f>
        <v>39783</v>
      </c>
      <c r="C16" s="16">
        <f>(FIXED(MID(A16,14,2))+FIXED(MID(A16,17,2))/60+FIXED(MID(A16,20,5))/3600)/24</f>
        <v>0</v>
      </c>
      <c r="D16" s="7">
        <f>VALUE(MID(A16,27,3))+VALUE(MID(A16,31,2))/60+VALUE(MID(A16,34,7))/3600</f>
        <v>291.82148469444445</v>
      </c>
      <c r="E16" s="7">
        <f>(VALUE(MID(A16,44,2))+VALUE(MID(A16,47,2))/60+VALUE(MID(A16,50,7))/3600)*(IF(MID(A16,43,1)="-",-1,1))</f>
        <v>-2.390553222222222</v>
      </c>
      <c r="F16" s="7">
        <f>VALUE(MID(A16,59,14))</f>
        <v>1.0086259</v>
      </c>
    </row>
    <row r="17" spans="1:6" ht="15">
      <c r="A17" s="2" t="s">
        <v>244</v>
      </c>
      <c r="B17" s="6">
        <f aca="true" t="shared" si="0" ref="B17:B80">DATE(FIXED(MID(A17,9,4)),FIXED(MID(A17,4,3)),FIXED(MID(A17,1,3)))</f>
        <v>39783</v>
      </c>
      <c r="C17" s="16">
        <f aca="true" t="shared" si="1" ref="C17:C80">(FIXED(MID(A17,14,2))+FIXED(MID(A17,17,2))/60+FIXED(MID(A17,20,5))/3600)/24</f>
        <v>0.010416666666666666</v>
      </c>
      <c r="D17" s="7">
        <f aca="true" t="shared" si="2" ref="D17:D80">VALUE(MID(A17,27,3))+VALUE(MID(A17,31,2))/60+VALUE(MID(A17,34,7))/3600</f>
        <v>291.83374852777774</v>
      </c>
      <c r="E17" s="7">
        <f aca="true" t="shared" si="3" ref="E17:E80">(VALUE(MID(A17,44,2))+VALUE(MID(A17,47,2))/60+VALUE(MID(A17,50,7))/3600)*(IF(MID(A17,43,1)="-",-1,1))</f>
        <v>-2.390571111111111</v>
      </c>
      <c r="F17" s="7">
        <f aca="true" t="shared" si="4" ref="F17:F80">VALUE(MID(A17,59,14))</f>
        <v>1.008554254</v>
      </c>
    </row>
    <row r="18" spans="1:6" ht="15">
      <c r="A18" s="2" t="s">
        <v>245</v>
      </c>
      <c r="B18" s="6">
        <f t="shared" si="0"/>
        <v>39783</v>
      </c>
      <c r="C18" s="16">
        <f t="shared" si="1"/>
        <v>0.020833333333333332</v>
      </c>
      <c r="D18" s="7">
        <f t="shared" si="2"/>
        <v>291.84601216666664</v>
      </c>
      <c r="E18" s="7">
        <f t="shared" si="3"/>
        <v>-2.3905888055555553</v>
      </c>
      <c r="F18" s="7">
        <f t="shared" si="4"/>
        <v>1.008482605</v>
      </c>
    </row>
    <row r="19" spans="1:6" ht="15">
      <c r="A19" s="2" t="s">
        <v>246</v>
      </c>
      <c r="B19" s="6">
        <f t="shared" si="0"/>
        <v>39783</v>
      </c>
      <c r="C19" s="16">
        <f t="shared" si="1"/>
        <v>0.03125</v>
      </c>
      <c r="D19" s="7">
        <f t="shared" si="2"/>
        <v>291.8582756666667</v>
      </c>
      <c r="E19" s="7">
        <f t="shared" si="3"/>
        <v>-2.3906063055555555</v>
      </c>
      <c r="F19" s="7">
        <f t="shared" si="4"/>
        <v>1.008410955</v>
      </c>
    </row>
    <row r="20" spans="1:6" ht="15">
      <c r="A20" s="2" t="s">
        <v>247</v>
      </c>
      <c r="B20" s="6">
        <f t="shared" si="0"/>
        <v>39783</v>
      </c>
      <c r="C20" s="16">
        <f t="shared" si="1"/>
        <v>0.041666666666666664</v>
      </c>
      <c r="D20" s="7">
        <f t="shared" si="2"/>
        <v>291.8705390277778</v>
      </c>
      <c r="E20" s="7">
        <f t="shared" si="3"/>
        <v>-2.390623611111111</v>
      </c>
      <c r="F20" s="7">
        <f t="shared" si="4"/>
        <v>1.008339302</v>
      </c>
    </row>
    <row r="21" spans="1:6" ht="15">
      <c r="A21" s="2" t="s">
        <v>248</v>
      </c>
      <c r="B21" s="6">
        <f t="shared" si="0"/>
        <v>39783</v>
      </c>
      <c r="C21" s="16">
        <f t="shared" si="1"/>
        <v>0.052083333333333336</v>
      </c>
      <c r="D21" s="7">
        <f t="shared" si="2"/>
        <v>291.8828021944445</v>
      </c>
      <c r="E21" s="7">
        <f t="shared" si="3"/>
        <v>-2.3906407222222223</v>
      </c>
      <c r="F21" s="7">
        <f t="shared" si="4"/>
        <v>1.008267647</v>
      </c>
    </row>
    <row r="22" spans="1:6" ht="15">
      <c r="A22" s="2" t="s">
        <v>249</v>
      </c>
      <c r="B22" s="6">
        <f t="shared" si="0"/>
        <v>39783</v>
      </c>
      <c r="C22" s="16">
        <f t="shared" si="1"/>
        <v>0.0625</v>
      </c>
      <c r="D22" s="7">
        <f t="shared" si="2"/>
        <v>291.89506519444444</v>
      </c>
      <c r="E22" s="7">
        <f t="shared" si="3"/>
        <v>-2.390657638888889</v>
      </c>
      <c r="F22" s="7">
        <f t="shared" si="4"/>
        <v>1.00819599</v>
      </c>
    </row>
    <row r="23" spans="1:6" ht="15">
      <c r="A23" s="2" t="s">
        <v>250</v>
      </c>
      <c r="B23" s="6">
        <f t="shared" si="0"/>
        <v>39783</v>
      </c>
      <c r="C23" s="16">
        <f t="shared" si="1"/>
        <v>0.07291666666666667</v>
      </c>
      <c r="D23" s="7">
        <f t="shared" si="2"/>
        <v>291.9073280555555</v>
      </c>
      <c r="E23" s="7">
        <f t="shared" si="3"/>
        <v>-2.390674361111111</v>
      </c>
      <c r="F23" s="7">
        <f t="shared" si="4"/>
        <v>1.008124331</v>
      </c>
    </row>
    <row r="24" spans="1:6" ht="15">
      <c r="A24" s="2" t="s">
        <v>251</v>
      </c>
      <c r="B24" s="6">
        <f t="shared" si="0"/>
        <v>39783</v>
      </c>
      <c r="C24" s="16">
        <f t="shared" si="1"/>
        <v>0.08333333333333333</v>
      </c>
      <c r="D24" s="7">
        <f t="shared" si="2"/>
        <v>291.91959072222227</v>
      </c>
      <c r="E24" s="7">
        <f t="shared" si="3"/>
        <v>-2.3906909166666668</v>
      </c>
      <c r="F24" s="7">
        <f t="shared" si="4"/>
        <v>1.00805267</v>
      </c>
    </row>
    <row r="25" spans="1:6" ht="15">
      <c r="A25" s="2" t="s">
        <v>252</v>
      </c>
      <c r="B25" s="6">
        <f t="shared" si="0"/>
        <v>39783</v>
      </c>
      <c r="C25" s="16">
        <f t="shared" si="1"/>
        <v>0.09375</v>
      </c>
      <c r="D25" s="7">
        <f t="shared" si="2"/>
        <v>291.93185325</v>
      </c>
      <c r="E25" s="7">
        <f t="shared" si="3"/>
        <v>-2.39070725</v>
      </c>
      <c r="F25" s="7">
        <f t="shared" si="4"/>
        <v>1.007981007</v>
      </c>
    </row>
    <row r="26" spans="1:6" ht="15">
      <c r="A26" s="2" t="s">
        <v>253</v>
      </c>
      <c r="B26" s="6">
        <f t="shared" si="0"/>
        <v>39783</v>
      </c>
      <c r="C26" s="16">
        <f t="shared" si="1"/>
        <v>0.10416666666666667</v>
      </c>
      <c r="D26" s="7">
        <f t="shared" si="2"/>
        <v>291.9441155833333</v>
      </c>
      <c r="E26" s="7">
        <f t="shared" si="3"/>
        <v>-2.390723388888889</v>
      </c>
      <c r="F26" s="7">
        <f t="shared" si="4"/>
        <v>1.007909342</v>
      </c>
    </row>
    <row r="27" spans="1:6" ht="15">
      <c r="A27" s="2" t="s">
        <v>254</v>
      </c>
      <c r="B27" s="6">
        <f t="shared" si="0"/>
        <v>39783</v>
      </c>
      <c r="C27" s="16">
        <f t="shared" si="1"/>
        <v>0.11458333333333333</v>
      </c>
      <c r="D27" s="7">
        <f t="shared" si="2"/>
        <v>291.9563777777778</v>
      </c>
      <c r="E27" s="7">
        <f t="shared" si="3"/>
        <v>-2.390739361111111</v>
      </c>
      <c r="F27" s="7">
        <f t="shared" si="4"/>
        <v>1.007837675</v>
      </c>
    </row>
    <row r="28" spans="1:6" ht="15">
      <c r="A28" s="2" t="s">
        <v>255</v>
      </c>
      <c r="B28" s="6">
        <f t="shared" si="0"/>
        <v>39783</v>
      </c>
      <c r="C28" s="16">
        <f t="shared" si="1"/>
        <v>0.125</v>
      </c>
      <c r="D28" s="7">
        <f t="shared" si="2"/>
        <v>291.96863980555554</v>
      </c>
      <c r="E28" s="7">
        <f t="shared" si="3"/>
        <v>-2.390755111111111</v>
      </c>
      <c r="F28" s="7">
        <f t="shared" si="4"/>
        <v>1.007766006</v>
      </c>
    </row>
    <row r="29" spans="1:6" ht="15">
      <c r="A29" s="2" t="s">
        <v>256</v>
      </c>
      <c r="B29" s="6">
        <f t="shared" si="0"/>
        <v>39783</v>
      </c>
      <c r="C29" s="16">
        <f t="shared" si="1"/>
        <v>0.13541666666666666</v>
      </c>
      <c r="D29" s="7">
        <f t="shared" si="2"/>
        <v>291.9809016666666</v>
      </c>
      <c r="E29" s="7">
        <f t="shared" si="3"/>
        <v>-2.3907706666666666</v>
      </c>
      <c r="F29" s="7">
        <f t="shared" si="4"/>
        <v>1.007694334</v>
      </c>
    </row>
    <row r="30" spans="1:6" ht="15">
      <c r="A30" s="2" t="s">
        <v>257</v>
      </c>
      <c r="B30" s="6">
        <f t="shared" si="0"/>
        <v>39783</v>
      </c>
      <c r="C30" s="16">
        <f t="shared" si="1"/>
        <v>0.14583333333333334</v>
      </c>
      <c r="D30" s="7">
        <f t="shared" si="2"/>
        <v>291.9931633611111</v>
      </c>
      <c r="E30" s="7">
        <f t="shared" si="3"/>
        <v>-2.3907860555555556</v>
      </c>
      <c r="F30" s="7">
        <f t="shared" si="4"/>
        <v>1.007622661</v>
      </c>
    </row>
    <row r="31" spans="1:6" ht="15">
      <c r="A31" s="2" t="s">
        <v>258</v>
      </c>
      <c r="B31" s="6">
        <f t="shared" si="0"/>
        <v>39783</v>
      </c>
      <c r="C31" s="16">
        <f t="shared" si="1"/>
        <v>0.15625</v>
      </c>
      <c r="D31" s="7">
        <f t="shared" si="2"/>
        <v>292.00542491666664</v>
      </c>
      <c r="E31" s="7">
        <f t="shared" si="3"/>
        <v>-2.390801222222222</v>
      </c>
      <c r="F31" s="7">
        <f t="shared" si="4"/>
        <v>1.007550986</v>
      </c>
    </row>
    <row r="32" spans="1:6" ht="15">
      <c r="A32" s="2" t="s">
        <v>259</v>
      </c>
      <c r="B32" s="6">
        <f t="shared" si="0"/>
        <v>39783</v>
      </c>
      <c r="C32" s="16">
        <f t="shared" si="1"/>
        <v>0.16666666666666666</v>
      </c>
      <c r="D32" s="7">
        <f t="shared" si="2"/>
        <v>292.0176862777778</v>
      </c>
      <c r="E32" s="7">
        <f t="shared" si="3"/>
        <v>-2.390816222222222</v>
      </c>
      <c r="F32" s="7">
        <f t="shared" si="4"/>
        <v>1.007479308</v>
      </c>
    </row>
    <row r="33" spans="1:6" ht="15">
      <c r="A33" s="2" t="s">
        <v>260</v>
      </c>
      <c r="B33" s="6">
        <f t="shared" si="0"/>
        <v>39783</v>
      </c>
      <c r="C33" s="16">
        <f t="shared" si="1"/>
        <v>0.17708333333333334</v>
      </c>
      <c r="D33" s="7">
        <f t="shared" si="2"/>
        <v>292.0299474722222</v>
      </c>
      <c r="E33" s="7">
        <f t="shared" si="3"/>
        <v>-2.390831027777778</v>
      </c>
      <c r="F33" s="7">
        <f t="shared" si="4"/>
        <v>1.007407628</v>
      </c>
    </row>
    <row r="34" spans="1:6" ht="15">
      <c r="A34" s="2" t="s">
        <v>261</v>
      </c>
      <c r="B34" s="6">
        <f t="shared" si="0"/>
        <v>39783</v>
      </c>
      <c r="C34" s="16">
        <f t="shared" si="1"/>
        <v>0.1875</v>
      </c>
      <c r="D34" s="7">
        <f t="shared" si="2"/>
        <v>292.0422085277778</v>
      </c>
      <c r="E34" s="7">
        <f t="shared" si="3"/>
        <v>-2.390845611111111</v>
      </c>
      <c r="F34" s="7">
        <f t="shared" si="4"/>
        <v>1.007335947</v>
      </c>
    </row>
    <row r="35" spans="1:6" ht="15">
      <c r="A35" s="2" t="s">
        <v>262</v>
      </c>
      <c r="B35" s="6">
        <f t="shared" si="0"/>
        <v>39783</v>
      </c>
      <c r="C35" s="16">
        <f t="shared" si="1"/>
        <v>0.19791666666666666</v>
      </c>
      <c r="D35" s="7">
        <f t="shared" si="2"/>
        <v>292.0544693888889</v>
      </c>
      <c r="E35" s="7">
        <f t="shared" si="3"/>
        <v>-2.390860027777778</v>
      </c>
      <c r="F35" s="7">
        <f t="shared" si="4"/>
        <v>1.007264263</v>
      </c>
    </row>
    <row r="36" spans="1:6" ht="15">
      <c r="A36" s="2" t="s">
        <v>263</v>
      </c>
      <c r="B36" s="6">
        <f t="shared" si="0"/>
        <v>39783</v>
      </c>
      <c r="C36" s="16">
        <f t="shared" si="1"/>
        <v>0.20833333333333334</v>
      </c>
      <c r="D36" s="7">
        <f t="shared" si="2"/>
        <v>292.0667301111111</v>
      </c>
      <c r="E36" s="7">
        <f t="shared" si="3"/>
        <v>-2.390874222222222</v>
      </c>
      <c r="F36" s="7">
        <f t="shared" si="4"/>
        <v>1.007192577</v>
      </c>
    </row>
    <row r="37" spans="1:6" ht="15">
      <c r="A37" s="2" t="s">
        <v>264</v>
      </c>
      <c r="B37" s="6">
        <f t="shared" si="0"/>
        <v>39783</v>
      </c>
      <c r="C37" s="16">
        <f t="shared" si="1"/>
        <v>0.21875</v>
      </c>
      <c r="D37" s="7">
        <f t="shared" si="2"/>
        <v>292.07899066666664</v>
      </c>
      <c r="E37" s="7">
        <f t="shared" si="3"/>
        <v>-2.39088825</v>
      </c>
      <c r="F37" s="7">
        <f t="shared" si="4"/>
        <v>1.007120889</v>
      </c>
    </row>
    <row r="38" spans="1:6" ht="15">
      <c r="A38" s="2" t="s">
        <v>265</v>
      </c>
      <c r="B38" s="6">
        <f t="shared" si="0"/>
        <v>39783</v>
      </c>
      <c r="C38" s="16">
        <f t="shared" si="1"/>
        <v>0.22916666666666666</v>
      </c>
      <c r="D38" s="7">
        <f t="shared" si="2"/>
        <v>292.0912510555555</v>
      </c>
      <c r="E38" s="7">
        <f t="shared" si="3"/>
        <v>-2.390902083333333</v>
      </c>
      <c r="F38" s="7">
        <f t="shared" si="4"/>
        <v>1.007049199</v>
      </c>
    </row>
    <row r="39" spans="1:6" ht="15">
      <c r="A39" s="2" t="s">
        <v>266</v>
      </c>
      <c r="B39" s="6">
        <f t="shared" si="0"/>
        <v>39783</v>
      </c>
      <c r="C39" s="16">
        <f t="shared" si="1"/>
        <v>0.23958333333333334</v>
      </c>
      <c r="D39" s="7">
        <f t="shared" si="2"/>
        <v>292.10351125</v>
      </c>
      <c r="E39" s="7">
        <f t="shared" si="3"/>
        <v>-2.390915722222222</v>
      </c>
      <c r="F39" s="7">
        <f t="shared" si="4"/>
        <v>1.006977507</v>
      </c>
    </row>
    <row r="40" spans="1:6" ht="15">
      <c r="A40" s="2" t="s">
        <v>267</v>
      </c>
      <c r="B40" s="6">
        <f t="shared" si="0"/>
        <v>39783</v>
      </c>
      <c r="C40" s="16">
        <f t="shared" si="1"/>
        <v>0.25</v>
      </c>
      <c r="D40" s="7">
        <f t="shared" si="2"/>
        <v>292.1157713055556</v>
      </c>
      <c r="E40" s="7">
        <f t="shared" si="3"/>
        <v>-2.3909291388888887</v>
      </c>
      <c r="F40" s="7">
        <f t="shared" si="4"/>
        <v>1.006905813</v>
      </c>
    </row>
    <row r="41" spans="1:6" ht="15">
      <c r="A41" s="2" t="s">
        <v>268</v>
      </c>
      <c r="B41" s="6">
        <f t="shared" si="0"/>
        <v>39783</v>
      </c>
      <c r="C41" s="16">
        <f t="shared" si="1"/>
        <v>0.2604166666666667</v>
      </c>
      <c r="D41" s="7">
        <f t="shared" si="2"/>
        <v>292.1280311944445</v>
      </c>
      <c r="E41" s="7">
        <f t="shared" si="3"/>
        <v>-2.390942388888889</v>
      </c>
      <c r="F41" s="7">
        <f t="shared" si="4"/>
        <v>1.006834117</v>
      </c>
    </row>
    <row r="42" spans="1:6" ht="15">
      <c r="A42" s="2" t="s">
        <v>269</v>
      </c>
      <c r="B42" s="6">
        <f t="shared" si="0"/>
        <v>39783</v>
      </c>
      <c r="C42" s="16">
        <f t="shared" si="1"/>
        <v>0.2708333333333333</v>
      </c>
      <c r="D42" s="7">
        <f t="shared" si="2"/>
        <v>292.1402909166667</v>
      </c>
      <c r="E42" s="7">
        <f t="shared" si="3"/>
        <v>-2.3909554444444443</v>
      </c>
      <c r="F42" s="7">
        <f t="shared" si="4"/>
        <v>1.006762419</v>
      </c>
    </row>
    <row r="43" spans="1:6" ht="15">
      <c r="A43" s="2" t="s">
        <v>270</v>
      </c>
      <c r="B43" s="6">
        <f t="shared" si="0"/>
        <v>39783</v>
      </c>
      <c r="C43" s="16">
        <f t="shared" si="1"/>
        <v>0.28125</v>
      </c>
      <c r="D43" s="7">
        <f t="shared" si="2"/>
        <v>292.1525504722222</v>
      </c>
      <c r="E43" s="7">
        <f t="shared" si="3"/>
        <v>-2.3909683055555555</v>
      </c>
      <c r="F43" s="7">
        <f t="shared" si="4"/>
        <v>1.006690719</v>
      </c>
    </row>
    <row r="44" spans="1:6" ht="15">
      <c r="A44" s="2" t="s">
        <v>271</v>
      </c>
      <c r="B44" s="6">
        <f t="shared" si="0"/>
        <v>39783</v>
      </c>
      <c r="C44" s="16">
        <f t="shared" si="1"/>
        <v>0.2916666666666667</v>
      </c>
      <c r="D44" s="7">
        <f t="shared" si="2"/>
        <v>292.16480988888884</v>
      </c>
      <c r="E44" s="7">
        <f t="shared" si="3"/>
        <v>-2.390980972222222</v>
      </c>
      <c r="F44" s="7">
        <f t="shared" si="4"/>
        <v>1.006619016</v>
      </c>
    </row>
    <row r="45" spans="1:6" ht="15">
      <c r="A45" s="2" t="s">
        <v>272</v>
      </c>
      <c r="B45" s="6">
        <f t="shared" si="0"/>
        <v>39783</v>
      </c>
      <c r="C45" s="16">
        <f t="shared" si="1"/>
        <v>0.3020833333333333</v>
      </c>
      <c r="D45" s="7">
        <f t="shared" si="2"/>
        <v>292.1770691111111</v>
      </c>
      <c r="E45" s="7">
        <f t="shared" si="3"/>
        <v>-2.3909934444444443</v>
      </c>
      <c r="F45" s="7">
        <f t="shared" si="4"/>
        <v>1.006547312</v>
      </c>
    </row>
    <row r="46" spans="1:6" ht="15">
      <c r="A46" s="2" t="s">
        <v>273</v>
      </c>
      <c r="B46" s="6">
        <f t="shared" si="0"/>
        <v>39783</v>
      </c>
      <c r="C46" s="16">
        <f t="shared" si="1"/>
        <v>0.3125</v>
      </c>
      <c r="D46" s="7">
        <f t="shared" si="2"/>
        <v>292.18932816666666</v>
      </c>
      <c r="E46" s="7">
        <f t="shared" si="3"/>
        <v>-2.3910057222222223</v>
      </c>
      <c r="F46" s="7">
        <f t="shared" si="4"/>
        <v>1.006475606</v>
      </c>
    </row>
    <row r="47" spans="1:6" ht="15">
      <c r="A47" s="2" t="s">
        <v>274</v>
      </c>
      <c r="B47" s="6">
        <f t="shared" si="0"/>
        <v>39783</v>
      </c>
      <c r="C47" s="16">
        <f t="shared" si="1"/>
        <v>0.3229166666666667</v>
      </c>
      <c r="D47" s="7">
        <f t="shared" si="2"/>
        <v>292.20158705555554</v>
      </c>
      <c r="E47" s="7">
        <f t="shared" si="3"/>
        <v>-2.3910178055555553</v>
      </c>
      <c r="F47" s="7">
        <f t="shared" si="4"/>
        <v>1.006403897</v>
      </c>
    </row>
    <row r="48" spans="1:6" ht="15">
      <c r="A48" s="2" t="s">
        <v>275</v>
      </c>
      <c r="B48" s="6">
        <f t="shared" si="0"/>
        <v>39783</v>
      </c>
      <c r="C48" s="16">
        <f t="shared" si="1"/>
        <v>0.3333333333333333</v>
      </c>
      <c r="D48" s="7">
        <f t="shared" si="2"/>
        <v>292.21384580555554</v>
      </c>
      <c r="E48" s="7">
        <f t="shared" si="3"/>
        <v>-2.3910296944444442</v>
      </c>
      <c r="F48" s="7">
        <f t="shared" si="4"/>
        <v>1.006332187</v>
      </c>
    </row>
    <row r="49" spans="1:6" ht="15">
      <c r="A49" s="2" t="s">
        <v>276</v>
      </c>
      <c r="B49" s="6">
        <f t="shared" si="0"/>
        <v>39783</v>
      </c>
      <c r="C49" s="16">
        <f t="shared" si="1"/>
        <v>0.34375</v>
      </c>
      <c r="D49" s="7">
        <f t="shared" si="2"/>
        <v>292.2261043611111</v>
      </c>
      <c r="E49" s="7">
        <f t="shared" si="3"/>
        <v>-2.391041388888889</v>
      </c>
      <c r="F49" s="7">
        <f t="shared" si="4"/>
        <v>1.006260474</v>
      </c>
    </row>
    <row r="50" spans="1:6" ht="15">
      <c r="A50" s="2" t="s">
        <v>277</v>
      </c>
      <c r="B50" s="6">
        <f t="shared" si="0"/>
        <v>39783</v>
      </c>
      <c r="C50" s="16">
        <f t="shared" si="1"/>
        <v>0.3541666666666667</v>
      </c>
      <c r="D50" s="7">
        <f t="shared" si="2"/>
        <v>292.23836275</v>
      </c>
      <c r="E50" s="7">
        <f t="shared" si="3"/>
        <v>-2.391052861111111</v>
      </c>
      <c r="F50" s="7">
        <f t="shared" si="4"/>
        <v>1.006188759</v>
      </c>
    </row>
    <row r="51" spans="1:6" ht="15">
      <c r="A51" s="2" t="s">
        <v>278</v>
      </c>
      <c r="B51" s="6">
        <f t="shared" si="0"/>
        <v>39783</v>
      </c>
      <c r="C51" s="16">
        <f t="shared" si="1"/>
        <v>0.3645833333333333</v>
      </c>
      <c r="D51" s="7">
        <f t="shared" si="2"/>
        <v>292.250621</v>
      </c>
      <c r="E51" s="7">
        <f t="shared" si="3"/>
        <v>-2.3910641944444446</v>
      </c>
      <c r="F51" s="7">
        <f t="shared" si="4"/>
        <v>1.006117042</v>
      </c>
    </row>
    <row r="52" spans="1:6" ht="15">
      <c r="A52" s="2" t="s">
        <v>279</v>
      </c>
      <c r="B52" s="6">
        <f t="shared" si="0"/>
        <v>39783</v>
      </c>
      <c r="C52" s="16">
        <f t="shared" si="1"/>
        <v>0.375</v>
      </c>
      <c r="D52" s="7">
        <f t="shared" si="2"/>
        <v>292.2628790555556</v>
      </c>
      <c r="E52" s="7">
        <f t="shared" si="3"/>
        <v>-2.3910753055555554</v>
      </c>
      <c r="F52" s="7">
        <f t="shared" si="4"/>
        <v>1.006045324</v>
      </c>
    </row>
    <row r="53" spans="1:6" ht="15">
      <c r="A53" s="2" t="s">
        <v>280</v>
      </c>
      <c r="B53" s="6">
        <f t="shared" si="0"/>
        <v>39783</v>
      </c>
      <c r="C53" s="16">
        <f t="shared" si="1"/>
        <v>0.3854166666666667</v>
      </c>
      <c r="D53" s="7">
        <f t="shared" si="2"/>
        <v>292.2751369722222</v>
      </c>
      <c r="E53" s="7">
        <f t="shared" si="3"/>
        <v>-2.391086222222222</v>
      </c>
      <c r="F53" s="7">
        <f t="shared" si="4"/>
        <v>1.005973603</v>
      </c>
    </row>
    <row r="54" spans="1:6" ht="15">
      <c r="A54" s="2" t="s">
        <v>281</v>
      </c>
      <c r="B54" s="6">
        <f t="shared" si="0"/>
        <v>39783</v>
      </c>
      <c r="C54" s="16">
        <f t="shared" si="1"/>
        <v>0.3958333333333333</v>
      </c>
      <c r="D54" s="7">
        <f t="shared" si="2"/>
        <v>292.28739469444446</v>
      </c>
      <c r="E54" s="7">
        <f t="shared" si="3"/>
        <v>-2.3910969444444445</v>
      </c>
      <c r="F54" s="7">
        <f t="shared" si="4"/>
        <v>1.00590188</v>
      </c>
    </row>
    <row r="55" spans="1:6" ht="15">
      <c r="A55" s="2" t="s">
        <v>282</v>
      </c>
      <c r="B55" s="6">
        <f t="shared" si="0"/>
        <v>39783</v>
      </c>
      <c r="C55" s="16">
        <f t="shared" si="1"/>
        <v>0.40625</v>
      </c>
      <c r="D55" s="7">
        <f t="shared" si="2"/>
        <v>292.2996522777778</v>
      </c>
      <c r="E55" s="7">
        <f t="shared" si="3"/>
        <v>-2.391107472222222</v>
      </c>
      <c r="F55" s="7">
        <f t="shared" si="4"/>
        <v>1.005830155</v>
      </c>
    </row>
    <row r="56" spans="1:6" ht="15">
      <c r="A56" s="2" t="s">
        <v>283</v>
      </c>
      <c r="B56" s="6">
        <f t="shared" si="0"/>
        <v>39783</v>
      </c>
      <c r="C56" s="16">
        <f t="shared" si="1"/>
        <v>0.4166666666666667</v>
      </c>
      <c r="D56" s="7">
        <f t="shared" si="2"/>
        <v>292.31190969444447</v>
      </c>
      <c r="E56" s="7">
        <f t="shared" si="3"/>
        <v>-2.3911178055555555</v>
      </c>
      <c r="F56" s="7">
        <f t="shared" si="4"/>
        <v>1.005758428</v>
      </c>
    </row>
    <row r="57" spans="1:6" ht="15">
      <c r="A57" s="2" t="s">
        <v>284</v>
      </c>
      <c r="B57" s="6">
        <f t="shared" si="0"/>
        <v>39783</v>
      </c>
      <c r="C57" s="16">
        <f t="shared" si="1"/>
        <v>0.4270833333333333</v>
      </c>
      <c r="D57" s="7">
        <f t="shared" si="2"/>
        <v>292.3241669166667</v>
      </c>
      <c r="E57" s="7">
        <f t="shared" si="3"/>
        <v>-2.3911279444444444</v>
      </c>
      <c r="F57" s="7">
        <f t="shared" si="4"/>
        <v>1.005686698</v>
      </c>
    </row>
    <row r="58" spans="1:6" ht="15">
      <c r="A58" s="2" t="s">
        <v>285</v>
      </c>
      <c r="B58" s="6">
        <f t="shared" si="0"/>
        <v>39783</v>
      </c>
      <c r="C58" s="16">
        <f t="shared" si="1"/>
        <v>0.4375</v>
      </c>
      <c r="D58" s="7">
        <f t="shared" si="2"/>
        <v>292.33642399999997</v>
      </c>
      <c r="E58" s="7">
        <f t="shared" si="3"/>
        <v>-2.391137888888889</v>
      </c>
      <c r="F58" s="7">
        <f t="shared" si="4"/>
        <v>1.005614967</v>
      </c>
    </row>
    <row r="59" spans="1:6" ht="15">
      <c r="A59" s="2" t="s">
        <v>286</v>
      </c>
      <c r="B59" s="6">
        <f t="shared" si="0"/>
        <v>39783</v>
      </c>
      <c r="C59" s="16">
        <f t="shared" si="1"/>
        <v>0.4479166666666667</v>
      </c>
      <c r="D59" s="7">
        <f t="shared" si="2"/>
        <v>292.34868091666664</v>
      </c>
      <c r="E59" s="7">
        <f t="shared" si="3"/>
        <v>-2.391147638888889</v>
      </c>
      <c r="F59" s="7">
        <f t="shared" si="4"/>
        <v>1.005543234</v>
      </c>
    </row>
    <row r="60" spans="1:6" ht="15">
      <c r="A60" s="2" t="s">
        <v>287</v>
      </c>
      <c r="B60" s="6">
        <f t="shared" si="0"/>
        <v>39783</v>
      </c>
      <c r="C60" s="16">
        <f t="shared" si="1"/>
        <v>0.4583333333333333</v>
      </c>
      <c r="D60" s="7">
        <f t="shared" si="2"/>
        <v>292.3609376388889</v>
      </c>
      <c r="E60" s="7">
        <f t="shared" si="3"/>
        <v>-2.3911571944444443</v>
      </c>
      <c r="F60" s="7">
        <f t="shared" si="4"/>
        <v>1.005471498</v>
      </c>
    </row>
    <row r="61" spans="1:6" ht="15">
      <c r="A61" s="2" t="s">
        <v>288</v>
      </c>
      <c r="B61" s="6">
        <f t="shared" si="0"/>
        <v>39783</v>
      </c>
      <c r="C61" s="16">
        <f t="shared" si="1"/>
        <v>0.46875</v>
      </c>
      <c r="D61" s="7">
        <f t="shared" si="2"/>
        <v>292.37319422222225</v>
      </c>
      <c r="E61" s="7">
        <f t="shared" si="3"/>
        <v>-2.3911665555555555</v>
      </c>
      <c r="F61" s="7">
        <f t="shared" si="4"/>
        <v>1.005399761</v>
      </c>
    </row>
    <row r="62" spans="1:6" ht="15">
      <c r="A62" s="2" t="s">
        <v>289</v>
      </c>
      <c r="B62" s="6">
        <f t="shared" si="0"/>
        <v>39783</v>
      </c>
      <c r="C62" s="16">
        <f t="shared" si="1"/>
        <v>0.4791666666666667</v>
      </c>
      <c r="D62" s="7">
        <f t="shared" si="2"/>
        <v>292.38545063888887</v>
      </c>
      <c r="E62" s="7">
        <f t="shared" si="3"/>
        <v>-2.391175722222222</v>
      </c>
      <c r="F62" s="7">
        <f t="shared" si="4"/>
        <v>1.005328022</v>
      </c>
    </row>
    <row r="63" spans="1:6" ht="15">
      <c r="A63" s="2" t="s">
        <v>290</v>
      </c>
      <c r="B63" s="6">
        <f t="shared" si="0"/>
        <v>39783</v>
      </c>
      <c r="C63" s="16">
        <f t="shared" si="1"/>
        <v>0.4895833333333333</v>
      </c>
      <c r="D63" s="7">
        <f t="shared" si="2"/>
        <v>292.3977068611111</v>
      </c>
      <c r="E63" s="7">
        <f t="shared" si="3"/>
        <v>-2.3911846944444446</v>
      </c>
      <c r="F63" s="7">
        <f t="shared" si="4"/>
        <v>1.00525628</v>
      </c>
    </row>
    <row r="64" spans="1:6" ht="15">
      <c r="A64" s="2" t="s">
        <v>291</v>
      </c>
      <c r="B64" s="6">
        <f t="shared" si="0"/>
        <v>39783</v>
      </c>
      <c r="C64" s="16">
        <f t="shared" si="1"/>
        <v>0.5</v>
      </c>
      <c r="D64" s="7">
        <f t="shared" si="2"/>
        <v>292.40996294444443</v>
      </c>
      <c r="E64" s="7">
        <f t="shared" si="3"/>
        <v>-2.3911935</v>
      </c>
      <c r="F64" s="7">
        <f t="shared" si="4"/>
        <v>1.005184536</v>
      </c>
    </row>
    <row r="65" spans="1:6" ht="15">
      <c r="A65" s="2" t="s">
        <v>292</v>
      </c>
      <c r="B65" s="6">
        <f t="shared" si="0"/>
        <v>39783</v>
      </c>
      <c r="C65" s="16">
        <f t="shared" si="1"/>
        <v>0.5104166666666666</v>
      </c>
      <c r="D65" s="7">
        <f t="shared" si="2"/>
        <v>292.4222188611111</v>
      </c>
      <c r="E65" s="7">
        <f t="shared" si="3"/>
        <v>-2.3912020833333334</v>
      </c>
      <c r="F65" s="7">
        <f t="shared" si="4"/>
        <v>1.005112791</v>
      </c>
    </row>
    <row r="66" spans="1:6" ht="15">
      <c r="A66" s="2" t="s">
        <v>293</v>
      </c>
      <c r="B66" s="6">
        <f t="shared" si="0"/>
        <v>39783</v>
      </c>
      <c r="C66" s="16">
        <f t="shared" si="1"/>
        <v>0.5208333333333334</v>
      </c>
      <c r="D66" s="7">
        <f t="shared" si="2"/>
        <v>292.4344746111111</v>
      </c>
      <c r="E66" s="7">
        <f t="shared" si="3"/>
        <v>-2.3912104722222223</v>
      </c>
      <c r="F66" s="7">
        <f t="shared" si="4"/>
        <v>1.005041043</v>
      </c>
    </row>
    <row r="67" spans="1:6" ht="15">
      <c r="A67" s="2" t="s">
        <v>294</v>
      </c>
      <c r="B67" s="6">
        <f t="shared" si="0"/>
        <v>39783</v>
      </c>
      <c r="C67" s="16">
        <f t="shared" si="1"/>
        <v>0.53125</v>
      </c>
      <c r="D67" s="7">
        <f t="shared" si="2"/>
        <v>292.44673016666667</v>
      </c>
      <c r="E67" s="7">
        <f t="shared" si="3"/>
        <v>-2.3912186666666666</v>
      </c>
      <c r="F67" s="7">
        <f t="shared" si="4"/>
        <v>1.004969293</v>
      </c>
    </row>
    <row r="68" spans="1:6" ht="15">
      <c r="A68" s="2" t="s">
        <v>295</v>
      </c>
      <c r="B68" s="6">
        <f t="shared" si="0"/>
        <v>39783</v>
      </c>
      <c r="C68" s="16">
        <f t="shared" si="1"/>
        <v>0.5416666666666666</v>
      </c>
      <c r="D68" s="7">
        <f t="shared" si="2"/>
        <v>292.45898558333334</v>
      </c>
      <c r="E68" s="7">
        <f t="shared" si="3"/>
        <v>-2.391226666666667</v>
      </c>
      <c r="F68" s="7">
        <f t="shared" si="4"/>
        <v>1.004897541</v>
      </c>
    </row>
    <row r="69" spans="1:6" ht="15">
      <c r="A69" s="2" t="s">
        <v>296</v>
      </c>
      <c r="B69" s="6">
        <f t="shared" si="0"/>
        <v>39783</v>
      </c>
      <c r="C69" s="16">
        <f t="shared" si="1"/>
        <v>0.5520833333333334</v>
      </c>
      <c r="D69" s="7">
        <f t="shared" si="2"/>
        <v>292.4712408333333</v>
      </c>
      <c r="E69" s="7">
        <f t="shared" si="3"/>
        <v>-2.391234472222222</v>
      </c>
      <c r="F69" s="7">
        <f t="shared" si="4"/>
        <v>1.004825788</v>
      </c>
    </row>
    <row r="70" spans="1:6" ht="15">
      <c r="A70" s="2" t="s">
        <v>297</v>
      </c>
      <c r="B70" s="6">
        <f t="shared" si="0"/>
        <v>39783</v>
      </c>
      <c r="C70" s="16">
        <f t="shared" si="1"/>
        <v>0.5625</v>
      </c>
      <c r="D70" s="7">
        <f t="shared" si="2"/>
        <v>292.4834958888889</v>
      </c>
      <c r="E70" s="7">
        <f t="shared" si="3"/>
        <v>-2.391242083333333</v>
      </c>
      <c r="F70" s="7">
        <f t="shared" si="4"/>
        <v>1.004754032</v>
      </c>
    </row>
    <row r="71" spans="1:6" ht="15">
      <c r="A71" s="2" t="s">
        <v>298</v>
      </c>
      <c r="B71" s="6">
        <f t="shared" si="0"/>
        <v>39783</v>
      </c>
      <c r="C71" s="16">
        <f t="shared" si="1"/>
        <v>0.5729166666666666</v>
      </c>
      <c r="D71" s="7">
        <f t="shared" si="2"/>
        <v>292.4957508055556</v>
      </c>
      <c r="E71" s="7">
        <f t="shared" si="3"/>
        <v>-2.3912495</v>
      </c>
      <c r="F71" s="7">
        <f t="shared" si="4"/>
        <v>1.004682274</v>
      </c>
    </row>
    <row r="72" spans="1:6" ht="15">
      <c r="A72" s="2" t="s">
        <v>299</v>
      </c>
      <c r="B72" s="6">
        <f t="shared" si="0"/>
        <v>39783</v>
      </c>
      <c r="C72" s="16">
        <f t="shared" si="1"/>
        <v>0.5833333333333334</v>
      </c>
      <c r="D72" s="7">
        <f t="shared" si="2"/>
        <v>292.50800555555554</v>
      </c>
      <c r="E72" s="7">
        <f t="shared" si="3"/>
        <v>-2.39125675</v>
      </c>
      <c r="F72" s="7">
        <f t="shared" si="4"/>
        <v>1.004610513</v>
      </c>
    </row>
    <row r="73" spans="1:6" ht="15">
      <c r="A73" s="2" t="s">
        <v>300</v>
      </c>
      <c r="B73" s="6">
        <f t="shared" si="0"/>
        <v>39783</v>
      </c>
      <c r="C73" s="16">
        <f t="shared" si="1"/>
        <v>0.59375</v>
      </c>
      <c r="D73" s="7">
        <f t="shared" si="2"/>
        <v>292.5202601111111</v>
      </c>
      <c r="E73" s="7">
        <f t="shared" si="3"/>
        <v>-2.3912637777777777</v>
      </c>
      <c r="F73" s="7">
        <f t="shared" si="4"/>
        <v>1.004538751</v>
      </c>
    </row>
    <row r="74" spans="1:6" ht="15">
      <c r="A74" s="2" t="s">
        <v>301</v>
      </c>
      <c r="B74" s="6">
        <f t="shared" si="0"/>
        <v>39783</v>
      </c>
      <c r="C74" s="16">
        <f t="shared" si="1"/>
        <v>0.6041666666666666</v>
      </c>
      <c r="D74" s="7">
        <f t="shared" si="2"/>
        <v>292.5325145277778</v>
      </c>
      <c r="E74" s="7">
        <f t="shared" si="3"/>
        <v>-2.391270611111111</v>
      </c>
      <c r="F74" s="7">
        <f t="shared" si="4"/>
        <v>1.004466987</v>
      </c>
    </row>
    <row r="75" spans="1:6" ht="15">
      <c r="A75" s="2" t="s">
        <v>302</v>
      </c>
      <c r="B75" s="6">
        <f t="shared" si="0"/>
        <v>39783</v>
      </c>
      <c r="C75" s="16">
        <f t="shared" si="1"/>
        <v>0.6145833333333334</v>
      </c>
      <c r="D75" s="7">
        <f t="shared" si="2"/>
        <v>292.54476875</v>
      </c>
      <c r="E75" s="7">
        <f t="shared" si="3"/>
        <v>-2.39127725</v>
      </c>
      <c r="F75" s="7">
        <f t="shared" si="4"/>
        <v>1.004395221</v>
      </c>
    </row>
    <row r="76" spans="1:6" ht="15">
      <c r="A76" s="2" t="s">
        <v>303</v>
      </c>
      <c r="B76" s="6">
        <f t="shared" si="0"/>
        <v>39783</v>
      </c>
      <c r="C76" s="16">
        <f t="shared" si="1"/>
        <v>0.625</v>
      </c>
      <c r="D76" s="7">
        <f t="shared" si="2"/>
        <v>292.55702283333335</v>
      </c>
      <c r="E76" s="7">
        <f t="shared" si="3"/>
        <v>-2.391283694444444</v>
      </c>
      <c r="F76" s="7">
        <f t="shared" si="4"/>
        <v>1.004323452</v>
      </c>
    </row>
    <row r="77" spans="1:6" ht="15">
      <c r="A77" s="2" t="s">
        <v>304</v>
      </c>
      <c r="B77" s="6">
        <f t="shared" si="0"/>
        <v>39783</v>
      </c>
      <c r="C77" s="16">
        <f t="shared" si="1"/>
        <v>0.6354166666666666</v>
      </c>
      <c r="D77" s="7">
        <f t="shared" si="2"/>
        <v>292.56927675</v>
      </c>
      <c r="E77" s="7">
        <f t="shared" si="3"/>
        <v>-2.3912899444444444</v>
      </c>
      <c r="F77" s="7">
        <f t="shared" si="4"/>
        <v>1.004251682</v>
      </c>
    </row>
    <row r="78" spans="1:6" ht="15">
      <c r="A78" s="2" t="s">
        <v>305</v>
      </c>
      <c r="B78" s="6">
        <f t="shared" si="0"/>
        <v>39783</v>
      </c>
      <c r="C78" s="16">
        <f t="shared" si="1"/>
        <v>0.6458333333333334</v>
      </c>
      <c r="D78" s="7">
        <f t="shared" si="2"/>
        <v>292.5815304722222</v>
      </c>
      <c r="E78" s="7">
        <f t="shared" si="3"/>
        <v>-2.391296</v>
      </c>
      <c r="F78" s="7">
        <f t="shared" si="4"/>
        <v>1.00417991</v>
      </c>
    </row>
    <row r="79" spans="1:6" ht="15">
      <c r="A79" s="2" t="s">
        <v>306</v>
      </c>
      <c r="B79" s="6">
        <f t="shared" si="0"/>
        <v>39783</v>
      </c>
      <c r="C79" s="16">
        <f t="shared" si="1"/>
        <v>0.65625</v>
      </c>
      <c r="D79" s="7">
        <f t="shared" si="2"/>
        <v>292.59378402777776</v>
      </c>
      <c r="E79" s="7">
        <f t="shared" si="3"/>
        <v>-2.391301861111111</v>
      </c>
      <c r="F79" s="7">
        <f t="shared" si="4"/>
        <v>1.004108135</v>
      </c>
    </row>
    <row r="80" spans="1:6" ht="15">
      <c r="A80" s="2" t="s">
        <v>307</v>
      </c>
      <c r="B80" s="6">
        <f t="shared" si="0"/>
        <v>39783</v>
      </c>
      <c r="C80" s="16">
        <f t="shared" si="1"/>
        <v>0.6666666666666666</v>
      </c>
      <c r="D80" s="7">
        <f t="shared" si="2"/>
        <v>292.60603744444444</v>
      </c>
      <c r="E80" s="7">
        <f t="shared" si="3"/>
        <v>-2.3913075277777778</v>
      </c>
      <c r="F80" s="7">
        <f t="shared" si="4"/>
        <v>1.004036359</v>
      </c>
    </row>
    <row r="81" spans="1:6" ht="15">
      <c r="A81" s="2" t="s">
        <v>308</v>
      </c>
      <c r="B81" s="6">
        <f aca="true" t="shared" si="5" ref="B81:B112">DATE(FIXED(MID(A81,9,4)),FIXED(MID(A81,4,3)),FIXED(MID(A81,1,3)))</f>
        <v>39783</v>
      </c>
      <c r="C81" s="16">
        <f aca="true" t="shared" si="6" ref="C81:C112">(FIXED(MID(A81,14,2))+FIXED(MID(A81,17,2))/60+FIXED(MID(A81,20,5))/3600)/24</f>
        <v>0.6770833333333334</v>
      </c>
      <c r="D81" s="7">
        <f aca="true" t="shared" si="7" ref="D81:D144">VALUE(MID(A81,27,3))+VALUE(MID(A81,31,2))/60+VALUE(MID(A81,34,7))/3600</f>
        <v>292.61829066666667</v>
      </c>
      <c r="E81" s="7">
        <f aca="true" t="shared" si="8" ref="E81:E144">(VALUE(MID(A81,44,2))+VALUE(MID(A81,47,2))/60+VALUE(MID(A81,50,7))/3600)*(IF(MID(A81,43,1)="-",-1,1))</f>
        <v>-2.391313</v>
      </c>
      <c r="F81" s="7">
        <f aca="true" t="shared" si="9" ref="F81:F144">VALUE(MID(A81,59,14))</f>
        <v>1.00396458</v>
      </c>
    </row>
    <row r="82" spans="1:6" ht="15">
      <c r="A82" s="2" t="s">
        <v>309</v>
      </c>
      <c r="B82" s="6">
        <f t="shared" si="5"/>
        <v>39783</v>
      </c>
      <c r="C82" s="16">
        <f t="shared" si="6"/>
        <v>0.6875</v>
      </c>
      <c r="D82" s="7">
        <f t="shared" si="7"/>
        <v>292.63054375</v>
      </c>
      <c r="E82" s="7">
        <f t="shared" si="8"/>
        <v>-2.3913182777777777</v>
      </c>
      <c r="F82" s="7">
        <f t="shared" si="9"/>
        <v>1.003892799</v>
      </c>
    </row>
    <row r="83" spans="1:6" ht="15">
      <c r="A83" s="2" t="s">
        <v>310</v>
      </c>
      <c r="B83" s="6">
        <f t="shared" si="5"/>
        <v>39783</v>
      </c>
      <c r="C83" s="16">
        <f t="shared" si="6"/>
        <v>0.6979166666666666</v>
      </c>
      <c r="D83" s="7">
        <f t="shared" si="7"/>
        <v>292.64279663888885</v>
      </c>
      <c r="E83" s="7">
        <f t="shared" si="8"/>
        <v>-2.391323361111111</v>
      </c>
      <c r="F83" s="7">
        <f t="shared" si="9"/>
        <v>1.003821017</v>
      </c>
    </row>
    <row r="84" spans="1:6" ht="15">
      <c r="A84" s="2" t="s">
        <v>311</v>
      </c>
      <c r="B84" s="6">
        <f t="shared" si="5"/>
        <v>39783</v>
      </c>
      <c r="C84" s="16">
        <f t="shared" si="6"/>
        <v>0.7083333333333334</v>
      </c>
      <c r="D84" s="7">
        <f t="shared" si="7"/>
        <v>292.6550493611111</v>
      </c>
      <c r="E84" s="7">
        <f t="shared" si="8"/>
        <v>-2.39132825</v>
      </c>
      <c r="F84" s="7">
        <f t="shared" si="9"/>
        <v>1.003749232</v>
      </c>
    </row>
    <row r="85" spans="1:6" ht="15">
      <c r="A85" s="2" t="s">
        <v>312</v>
      </c>
      <c r="B85" s="6">
        <f t="shared" si="5"/>
        <v>39783</v>
      </c>
      <c r="C85" s="16">
        <f t="shared" si="6"/>
        <v>0.71875</v>
      </c>
      <c r="D85" s="7">
        <f t="shared" si="7"/>
        <v>292.6673019166667</v>
      </c>
      <c r="E85" s="7">
        <f t="shared" si="8"/>
        <v>-2.391332944444444</v>
      </c>
      <c r="F85" s="7">
        <f t="shared" si="9"/>
        <v>1.003677445</v>
      </c>
    </row>
    <row r="86" spans="1:6" ht="15">
      <c r="A86" s="2" t="s">
        <v>313</v>
      </c>
      <c r="B86" s="6">
        <f t="shared" si="5"/>
        <v>39783</v>
      </c>
      <c r="C86" s="16">
        <f t="shared" si="6"/>
        <v>0.7291666666666666</v>
      </c>
      <c r="D86" s="7">
        <f t="shared" si="7"/>
        <v>292.6795543055556</v>
      </c>
      <c r="E86" s="7">
        <f t="shared" si="8"/>
        <v>-2.3913374444444444</v>
      </c>
      <c r="F86" s="7">
        <f t="shared" si="9"/>
        <v>1.003605656</v>
      </c>
    </row>
    <row r="87" spans="1:6" ht="15">
      <c r="A87" s="2" t="s">
        <v>314</v>
      </c>
      <c r="B87" s="6">
        <f t="shared" si="5"/>
        <v>39783</v>
      </c>
      <c r="C87" s="16">
        <f t="shared" si="6"/>
        <v>0.7395833333333334</v>
      </c>
      <c r="D87" s="7">
        <f t="shared" si="7"/>
        <v>292.69180655555556</v>
      </c>
      <c r="E87" s="7">
        <f t="shared" si="8"/>
        <v>-2.39134175</v>
      </c>
      <c r="F87" s="7">
        <f t="shared" si="9"/>
        <v>1.003533865</v>
      </c>
    </row>
    <row r="88" spans="1:6" ht="15">
      <c r="A88" s="2" t="s">
        <v>315</v>
      </c>
      <c r="B88" s="6">
        <f t="shared" si="5"/>
        <v>39783</v>
      </c>
      <c r="C88" s="16">
        <f t="shared" si="6"/>
        <v>0.75</v>
      </c>
      <c r="D88" s="7">
        <f t="shared" si="7"/>
        <v>292.7040586111111</v>
      </c>
      <c r="E88" s="7">
        <f t="shared" si="8"/>
        <v>-2.391345861111111</v>
      </c>
      <c r="F88" s="7">
        <f t="shared" si="9"/>
        <v>1.003462072</v>
      </c>
    </row>
    <row r="89" spans="1:6" ht="15">
      <c r="A89" s="2" t="s">
        <v>0</v>
      </c>
      <c r="B89" s="6">
        <f t="shared" si="5"/>
        <v>39783</v>
      </c>
      <c r="C89" s="16">
        <f t="shared" si="6"/>
        <v>0.7604166666666666</v>
      </c>
      <c r="D89" s="7">
        <f t="shared" si="7"/>
        <v>292.71631049999996</v>
      </c>
      <c r="E89" s="7">
        <f t="shared" si="8"/>
        <v>-2.39134975</v>
      </c>
      <c r="F89" s="7">
        <f t="shared" si="9"/>
        <v>1.003390277</v>
      </c>
    </row>
    <row r="90" spans="1:6" ht="15">
      <c r="A90" s="2" t="s">
        <v>1</v>
      </c>
      <c r="B90" s="6">
        <f t="shared" si="5"/>
        <v>39783</v>
      </c>
      <c r="C90" s="16">
        <f t="shared" si="6"/>
        <v>0.7708333333333334</v>
      </c>
      <c r="D90" s="7">
        <f t="shared" si="7"/>
        <v>292.7285621944444</v>
      </c>
      <c r="E90" s="7">
        <f t="shared" si="8"/>
        <v>-2.3913534722222223</v>
      </c>
      <c r="F90" s="7">
        <f t="shared" si="9"/>
        <v>1.00331848</v>
      </c>
    </row>
    <row r="91" spans="1:6" ht="15">
      <c r="A91" s="2" t="s">
        <v>2</v>
      </c>
      <c r="B91" s="6">
        <f t="shared" si="5"/>
        <v>39783</v>
      </c>
      <c r="C91" s="16">
        <f t="shared" si="6"/>
        <v>0.78125</v>
      </c>
      <c r="D91" s="7">
        <f t="shared" si="7"/>
        <v>292.74081375000003</v>
      </c>
      <c r="E91" s="7">
        <f t="shared" si="8"/>
        <v>-2.391357</v>
      </c>
      <c r="F91" s="7">
        <f t="shared" si="9"/>
        <v>1.00324668</v>
      </c>
    </row>
    <row r="92" spans="1:6" ht="15">
      <c r="A92" s="2" t="s">
        <v>3</v>
      </c>
      <c r="B92" s="6">
        <f t="shared" si="5"/>
        <v>39783</v>
      </c>
      <c r="C92" s="16">
        <f t="shared" si="6"/>
        <v>0.7916666666666666</v>
      </c>
      <c r="D92" s="7">
        <f t="shared" si="7"/>
        <v>292.75306513888887</v>
      </c>
      <c r="E92" s="7">
        <f t="shared" si="8"/>
        <v>-2.391360333333333</v>
      </c>
      <c r="F92" s="7">
        <f t="shared" si="9"/>
        <v>1.003174879</v>
      </c>
    </row>
    <row r="93" spans="1:6" ht="15">
      <c r="A93" s="2" t="s">
        <v>4</v>
      </c>
      <c r="B93" s="6">
        <f t="shared" si="5"/>
        <v>39783</v>
      </c>
      <c r="C93" s="16">
        <f t="shared" si="6"/>
        <v>0.8020833333333334</v>
      </c>
      <c r="D93" s="7">
        <f t="shared" si="7"/>
        <v>292.7653163611111</v>
      </c>
      <c r="E93" s="7">
        <f t="shared" si="8"/>
        <v>-2.3913634722222223</v>
      </c>
      <c r="F93" s="7">
        <f t="shared" si="9"/>
        <v>1.003103076</v>
      </c>
    </row>
    <row r="94" spans="1:6" ht="15">
      <c r="A94" s="2" t="s">
        <v>5</v>
      </c>
      <c r="B94" s="6">
        <f t="shared" si="5"/>
        <v>39783</v>
      </c>
      <c r="C94" s="16">
        <f t="shared" si="6"/>
        <v>0.8125</v>
      </c>
      <c r="D94" s="7">
        <f t="shared" si="7"/>
        <v>292.7775673888889</v>
      </c>
      <c r="E94" s="7">
        <f t="shared" si="8"/>
        <v>-2.3913663888888887</v>
      </c>
      <c r="F94" s="7">
        <f t="shared" si="9"/>
        <v>1.003031271</v>
      </c>
    </row>
    <row r="95" spans="1:6" ht="15">
      <c r="A95" s="2" t="s">
        <v>6</v>
      </c>
      <c r="B95" s="6">
        <f t="shared" si="5"/>
        <v>39783</v>
      </c>
      <c r="C95" s="16">
        <f t="shared" si="6"/>
        <v>0.8229166666666666</v>
      </c>
      <c r="D95" s="7">
        <f t="shared" si="7"/>
        <v>292.7898182777778</v>
      </c>
      <c r="E95" s="7">
        <f t="shared" si="8"/>
        <v>-2.391369138888889</v>
      </c>
      <c r="F95" s="7">
        <f t="shared" si="9"/>
        <v>1.002959463</v>
      </c>
    </row>
    <row r="96" spans="1:6" ht="15">
      <c r="A96" s="2" t="s">
        <v>7</v>
      </c>
      <c r="B96" s="6">
        <f t="shared" si="5"/>
        <v>39783</v>
      </c>
      <c r="C96" s="16">
        <f t="shared" si="6"/>
        <v>0.8333333333333334</v>
      </c>
      <c r="D96" s="7">
        <f t="shared" si="7"/>
        <v>292.80206897222223</v>
      </c>
      <c r="E96" s="7">
        <f t="shared" si="8"/>
        <v>-2.3913716944444445</v>
      </c>
      <c r="F96" s="7">
        <f t="shared" si="9"/>
        <v>1.002887654</v>
      </c>
    </row>
    <row r="97" spans="1:6" ht="15">
      <c r="A97" s="2" t="s">
        <v>8</v>
      </c>
      <c r="B97" s="6">
        <f t="shared" si="5"/>
        <v>39783</v>
      </c>
      <c r="C97" s="16">
        <f t="shared" si="6"/>
        <v>0.84375</v>
      </c>
      <c r="D97" s="7">
        <f t="shared" si="7"/>
        <v>292.8143195277778</v>
      </c>
      <c r="E97" s="7">
        <f t="shared" si="8"/>
        <v>-2.3913740277777777</v>
      </c>
      <c r="F97" s="7">
        <f t="shared" si="9"/>
        <v>1.002815842</v>
      </c>
    </row>
    <row r="98" spans="1:6" ht="15">
      <c r="A98" s="2" t="s">
        <v>9</v>
      </c>
      <c r="B98" s="6">
        <f t="shared" si="5"/>
        <v>39783</v>
      </c>
      <c r="C98" s="16">
        <f t="shared" si="6"/>
        <v>0.8541666666666666</v>
      </c>
      <c r="D98" s="7">
        <f t="shared" si="7"/>
        <v>292.8265698888889</v>
      </c>
      <c r="E98" s="7">
        <f t="shared" si="8"/>
        <v>-2.3913761944444443</v>
      </c>
      <c r="F98" s="7">
        <f t="shared" si="9"/>
        <v>1.002744028</v>
      </c>
    </row>
    <row r="99" spans="1:6" ht="15">
      <c r="A99" s="2" t="s">
        <v>10</v>
      </c>
      <c r="B99" s="6">
        <f t="shared" si="5"/>
        <v>39783</v>
      </c>
      <c r="C99" s="16">
        <f t="shared" si="6"/>
        <v>0.8645833333333334</v>
      </c>
      <c r="D99" s="7">
        <f t="shared" si="7"/>
        <v>292.8388200833333</v>
      </c>
      <c r="E99" s="7">
        <f t="shared" si="8"/>
        <v>-2.3913781666666667</v>
      </c>
      <c r="F99" s="7">
        <f t="shared" si="9"/>
        <v>1.002672213</v>
      </c>
    </row>
    <row r="100" spans="1:6" ht="15">
      <c r="A100" s="2" t="s">
        <v>11</v>
      </c>
      <c r="B100" s="6">
        <f t="shared" si="5"/>
        <v>39783</v>
      </c>
      <c r="C100" s="16">
        <f t="shared" si="6"/>
        <v>0.875</v>
      </c>
      <c r="D100" s="7">
        <f t="shared" si="7"/>
        <v>292.85107011111114</v>
      </c>
      <c r="E100" s="7">
        <f t="shared" si="8"/>
        <v>-2.3913799166666667</v>
      </c>
      <c r="F100" s="7">
        <f t="shared" si="9"/>
        <v>1.002600395</v>
      </c>
    </row>
    <row r="101" spans="1:6" ht="15">
      <c r="A101" s="2" t="s">
        <v>12</v>
      </c>
      <c r="B101" s="6">
        <f t="shared" si="5"/>
        <v>39783</v>
      </c>
      <c r="C101" s="16">
        <f t="shared" si="6"/>
        <v>0.8854166666666666</v>
      </c>
      <c r="D101" s="7">
        <f t="shared" si="7"/>
        <v>292.86331997222226</v>
      </c>
      <c r="E101" s="7">
        <f t="shared" si="8"/>
        <v>-2.3913815</v>
      </c>
      <c r="F101" s="7">
        <f t="shared" si="9"/>
        <v>1.002528575</v>
      </c>
    </row>
    <row r="102" spans="1:6" ht="15">
      <c r="A102" s="2" t="s">
        <v>13</v>
      </c>
      <c r="B102" s="6">
        <f t="shared" si="5"/>
        <v>39783</v>
      </c>
      <c r="C102" s="16">
        <f t="shared" si="6"/>
        <v>0.8958333333333334</v>
      </c>
      <c r="D102" s="7">
        <f t="shared" si="7"/>
        <v>292.87556966666665</v>
      </c>
      <c r="E102" s="7">
        <f t="shared" si="8"/>
        <v>-2.391382861111111</v>
      </c>
      <c r="F102" s="7">
        <f t="shared" si="9"/>
        <v>1.002456754</v>
      </c>
    </row>
    <row r="103" spans="1:6" ht="15">
      <c r="A103" s="2" t="s">
        <v>14</v>
      </c>
      <c r="B103" s="6">
        <f t="shared" si="5"/>
        <v>39783</v>
      </c>
      <c r="C103" s="16">
        <f t="shared" si="6"/>
        <v>0.90625</v>
      </c>
      <c r="D103" s="7">
        <f t="shared" si="7"/>
        <v>292.88781919444443</v>
      </c>
      <c r="E103" s="7">
        <f t="shared" si="8"/>
        <v>-2.3913840555555557</v>
      </c>
      <c r="F103" s="7">
        <f t="shared" si="9"/>
        <v>1.00238493</v>
      </c>
    </row>
    <row r="104" spans="1:6" ht="15">
      <c r="A104" s="2" t="s">
        <v>15</v>
      </c>
      <c r="B104" s="6">
        <f t="shared" si="5"/>
        <v>39783</v>
      </c>
      <c r="C104" s="16">
        <f t="shared" si="6"/>
        <v>0.9166666666666666</v>
      </c>
      <c r="D104" s="7">
        <f t="shared" si="7"/>
        <v>292.90006855555555</v>
      </c>
      <c r="E104" s="7">
        <f t="shared" si="8"/>
        <v>-2.391385027777778</v>
      </c>
      <c r="F104" s="7">
        <f t="shared" si="9"/>
        <v>1.002313104</v>
      </c>
    </row>
    <row r="105" spans="1:6" ht="15">
      <c r="A105" s="2" t="s">
        <v>16</v>
      </c>
      <c r="B105" s="6">
        <f t="shared" si="5"/>
        <v>39783</v>
      </c>
      <c r="C105" s="16">
        <f t="shared" si="6"/>
        <v>0.9270833333333334</v>
      </c>
      <c r="D105" s="7">
        <f t="shared" si="7"/>
        <v>292.9123177222222</v>
      </c>
      <c r="E105" s="7">
        <f t="shared" si="8"/>
        <v>-2.3913858055555557</v>
      </c>
      <c r="F105" s="7">
        <f t="shared" si="9"/>
        <v>1.002241276</v>
      </c>
    </row>
    <row r="106" spans="1:6" ht="15">
      <c r="A106" s="2" t="s">
        <v>17</v>
      </c>
      <c r="B106" s="6">
        <f t="shared" si="5"/>
        <v>39783</v>
      </c>
      <c r="C106" s="16">
        <f t="shared" si="6"/>
        <v>0.9375</v>
      </c>
      <c r="D106" s="7">
        <f t="shared" si="7"/>
        <v>292.92456675</v>
      </c>
      <c r="E106" s="7">
        <f t="shared" si="8"/>
        <v>-2.3913864166666667</v>
      </c>
      <c r="F106" s="7">
        <f t="shared" si="9"/>
        <v>1.002169446</v>
      </c>
    </row>
    <row r="107" spans="1:6" ht="15">
      <c r="A107" s="2" t="s">
        <v>18</v>
      </c>
      <c r="B107" s="6">
        <f t="shared" si="5"/>
        <v>39783</v>
      </c>
      <c r="C107" s="16">
        <f t="shared" si="6"/>
        <v>0.9479166666666666</v>
      </c>
      <c r="D107" s="7">
        <f t="shared" si="7"/>
        <v>292.9368155833333</v>
      </c>
      <c r="E107" s="7">
        <f t="shared" si="8"/>
        <v>-2.3913868055555554</v>
      </c>
      <c r="F107" s="7">
        <f t="shared" si="9"/>
        <v>1.002097614</v>
      </c>
    </row>
    <row r="108" spans="1:6" ht="15">
      <c r="A108" s="2" t="s">
        <v>19</v>
      </c>
      <c r="B108" s="6">
        <f t="shared" si="5"/>
        <v>39783</v>
      </c>
      <c r="C108" s="16">
        <f t="shared" si="6"/>
        <v>0.9583333333333334</v>
      </c>
      <c r="D108" s="7">
        <f t="shared" si="7"/>
        <v>292.9490642777778</v>
      </c>
      <c r="E108" s="7">
        <f t="shared" si="8"/>
        <v>-2.391387</v>
      </c>
      <c r="F108" s="7">
        <f t="shared" si="9"/>
        <v>1.002025779</v>
      </c>
    </row>
    <row r="109" spans="1:6" ht="15">
      <c r="A109" s="2" t="s">
        <v>20</v>
      </c>
      <c r="B109" s="6">
        <f t="shared" si="5"/>
        <v>39783</v>
      </c>
      <c r="C109" s="16">
        <f t="shared" si="6"/>
        <v>0.96875</v>
      </c>
      <c r="D109" s="7">
        <f t="shared" si="7"/>
        <v>292.9613127777778</v>
      </c>
      <c r="E109" s="7">
        <f t="shared" si="8"/>
        <v>-2.391387</v>
      </c>
      <c r="F109" s="7">
        <f t="shared" si="9"/>
        <v>1.001953943</v>
      </c>
    </row>
    <row r="110" spans="1:6" ht="15">
      <c r="A110" s="2" t="s">
        <v>21</v>
      </c>
      <c r="B110" s="6">
        <f t="shared" si="5"/>
        <v>39783</v>
      </c>
      <c r="C110" s="16">
        <f t="shared" si="6"/>
        <v>0.9791666666666666</v>
      </c>
      <c r="D110" s="7">
        <f t="shared" si="7"/>
        <v>292.9735611111111</v>
      </c>
      <c r="E110" s="7">
        <f t="shared" si="8"/>
        <v>-2.3913868333333332</v>
      </c>
      <c r="F110" s="7">
        <f t="shared" si="9"/>
        <v>1.001882105</v>
      </c>
    </row>
    <row r="111" spans="1:6" ht="15">
      <c r="A111" s="2" t="s">
        <v>22</v>
      </c>
      <c r="B111" s="6">
        <f t="shared" si="5"/>
        <v>39783</v>
      </c>
      <c r="C111" s="16">
        <f t="shared" si="6"/>
        <v>0.9895833333333334</v>
      </c>
      <c r="D111" s="7">
        <f t="shared" si="7"/>
        <v>292.9858092777778</v>
      </c>
      <c r="E111" s="7">
        <f t="shared" si="8"/>
        <v>-2.3913864444444446</v>
      </c>
      <c r="F111" s="7">
        <f t="shared" si="9"/>
        <v>1.001810265</v>
      </c>
    </row>
    <row r="112" spans="1:6" ht="15">
      <c r="A112" s="2" t="s">
        <v>23</v>
      </c>
      <c r="B112" s="6">
        <f t="shared" si="5"/>
        <v>39784</v>
      </c>
      <c r="C112" s="16">
        <f t="shared" si="6"/>
        <v>0</v>
      </c>
      <c r="D112" s="7">
        <f t="shared" si="7"/>
        <v>292.9980572777778</v>
      </c>
      <c r="E112" s="7">
        <f t="shared" si="8"/>
        <v>-2.391385861111111</v>
      </c>
      <c r="F112" s="7">
        <f t="shared" si="9"/>
        <v>1.001738422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5">
      <selection activeCell="A23" sqref="A23"/>
    </sheetView>
  </sheetViews>
  <sheetFormatPr defaultColWidth="12" defaultRowHeight="12.75"/>
  <cols>
    <col min="1" max="1" width="129.66015625" style="0" customWidth="1"/>
  </cols>
  <sheetData>
    <row r="1" ht="15">
      <c r="A1" s="2" t="s">
        <v>134</v>
      </c>
    </row>
    <row r="2" spans="1:3" ht="20.25">
      <c r="A2" s="2" t="s">
        <v>133</v>
      </c>
      <c r="B2" s="14" t="s">
        <v>123</v>
      </c>
      <c r="C2" s="14"/>
    </row>
    <row r="3" ht="15">
      <c r="A3" s="2" t="s">
        <v>134</v>
      </c>
    </row>
    <row r="4" spans="1:2" ht="20.25">
      <c r="A4" s="2" t="s">
        <v>135</v>
      </c>
      <c r="B4" s="14" t="s">
        <v>123</v>
      </c>
    </row>
    <row r="5" ht="15">
      <c r="A5" s="2" t="s">
        <v>25</v>
      </c>
    </row>
    <row r="6" ht="15">
      <c r="A6" s="2" t="s">
        <v>137</v>
      </c>
    </row>
    <row r="7" ht="15">
      <c r="A7" s="2" t="s">
        <v>138</v>
      </c>
    </row>
    <row r="8" ht="15">
      <c r="A8" s="2" t="s">
        <v>139</v>
      </c>
    </row>
    <row r="9" ht="15">
      <c r="A9" s="2" t="s">
        <v>140</v>
      </c>
    </row>
    <row r="10" ht="15">
      <c r="A10" s="2" t="s">
        <v>135</v>
      </c>
    </row>
    <row r="11" ht="15">
      <c r="A11" s="2" t="s">
        <v>134</v>
      </c>
    </row>
    <row r="12" ht="15.75" thickBot="1">
      <c r="A12" s="2" t="s">
        <v>135</v>
      </c>
    </row>
    <row r="13" spans="1:6" ht="15">
      <c r="A13" s="2" t="s">
        <v>141</v>
      </c>
      <c r="B13" s="4" t="s">
        <v>317</v>
      </c>
      <c r="C13" s="15" t="s">
        <v>124</v>
      </c>
      <c r="D13" s="5" t="s">
        <v>318</v>
      </c>
      <c r="E13" s="5" t="s">
        <v>319</v>
      </c>
      <c r="F13" s="5" t="s">
        <v>320</v>
      </c>
    </row>
    <row r="14" spans="1:6" ht="15">
      <c r="A14" s="2" t="s">
        <v>242</v>
      </c>
      <c r="B14" s="6"/>
      <c r="C14" s="11"/>
      <c r="D14" s="7"/>
      <c r="E14" s="7"/>
      <c r="F14" s="7"/>
    </row>
    <row r="15" spans="1:6" ht="15">
      <c r="A15" s="2" t="s">
        <v>135</v>
      </c>
      <c r="B15" s="6"/>
      <c r="C15" s="11"/>
      <c r="D15" s="7"/>
      <c r="E15" s="7"/>
      <c r="F15" s="7"/>
    </row>
    <row r="16" spans="1:6" ht="15">
      <c r="A16" s="2" t="s">
        <v>26</v>
      </c>
      <c r="B16" s="6">
        <f>DATE(FIXED(MID(A16,9,4)),FIXED(MID(A16,4,3)),FIXED(MID(A16,1,3)))</f>
        <v>39783</v>
      </c>
      <c r="C16" s="16">
        <f>(FIXED(MID(A16,14,2))+FIXED(MID(A16,17,2))/60+FIXED(MID(A16,20,5))/3600)/24</f>
        <v>0</v>
      </c>
      <c r="D16" s="7">
        <f>VALUE(MID(A16,27,3))+VALUE(MID(A16,31,2))/60+VALUE(MID(A16,34,7))/3600</f>
        <v>292.1767021666667</v>
      </c>
      <c r="E16" s="7">
        <f>(VALUE(MID(A16,44,2))+VALUE(MID(A16,47,2))/60+VALUE(MID(A16,50,7))/3600)*(IF(MID(A16,43,1)="-",-1,1))</f>
        <v>-0.37748688888888887</v>
      </c>
      <c r="F16" s="7">
        <f>VALUE(MID(A16,59,14))</f>
        <v>5.801862088</v>
      </c>
    </row>
    <row r="17" spans="1:6" ht="15">
      <c r="A17" s="2" t="s">
        <v>27</v>
      </c>
      <c r="B17" s="6">
        <f aca="true" t="shared" si="0" ref="B17:B80">DATE(FIXED(MID(A17,9,4)),FIXED(MID(A17,4,3)),FIXED(MID(A17,1,3)))</f>
        <v>39783</v>
      </c>
      <c r="C17" s="16">
        <f aca="true" t="shared" si="1" ref="C17:C80">(FIXED(MID(A17,14,2))+FIXED(MID(A17,17,2))/60+FIXED(MID(A17,20,5))/3600)/24</f>
        <v>0.010416666666666666</v>
      </c>
      <c r="D17" s="7">
        <f aca="true" t="shared" si="2" ref="D17:D80">VALUE(MID(A17,27,3))+VALUE(MID(A17,31,2))/60+VALUE(MID(A17,34,7))/3600</f>
        <v>292.1788018888889</v>
      </c>
      <c r="E17" s="7">
        <f aca="true" t="shared" si="3" ref="E17:E80">(VALUE(MID(A17,44,2))+VALUE(MID(A17,47,2))/60+VALUE(MID(A17,50,7))/3600)*(IF(MID(A17,43,1)="-",-1,1))</f>
        <v>-0.37749641666666667</v>
      </c>
      <c r="F17" s="7">
        <f aca="true" t="shared" si="4" ref="F17:F80">VALUE(MID(A17,59,14))</f>
        <v>5.801970663</v>
      </c>
    </row>
    <row r="18" spans="1:6" ht="15">
      <c r="A18" s="2" t="s">
        <v>28</v>
      </c>
      <c r="B18" s="6">
        <f t="shared" si="0"/>
        <v>39783</v>
      </c>
      <c r="C18" s="16">
        <f t="shared" si="1"/>
        <v>0.020833333333333332</v>
      </c>
      <c r="D18" s="7">
        <f t="shared" si="2"/>
        <v>292.18090175000003</v>
      </c>
      <c r="E18" s="7">
        <f t="shared" si="3"/>
        <v>-0.3775059444444444</v>
      </c>
      <c r="F18" s="7">
        <f t="shared" si="4"/>
        <v>5.802079221</v>
      </c>
    </row>
    <row r="19" spans="1:6" ht="15">
      <c r="A19" s="2" t="s">
        <v>29</v>
      </c>
      <c r="B19" s="6">
        <f t="shared" si="0"/>
        <v>39783</v>
      </c>
      <c r="C19" s="16">
        <f t="shared" si="1"/>
        <v>0.03125</v>
      </c>
      <c r="D19" s="7">
        <f t="shared" si="2"/>
        <v>292.1830017777778</v>
      </c>
      <c r="E19" s="7">
        <f t="shared" si="3"/>
        <v>-0.3775154722222222</v>
      </c>
      <c r="F19" s="7">
        <f t="shared" si="4"/>
        <v>5.802187761</v>
      </c>
    </row>
    <row r="20" spans="1:6" ht="15">
      <c r="A20" s="2" t="s">
        <v>30</v>
      </c>
      <c r="B20" s="6">
        <f t="shared" si="0"/>
        <v>39783</v>
      </c>
      <c r="C20" s="16">
        <f t="shared" si="1"/>
        <v>0.041666666666666664</v>
      </c>
      <c r="D20" s="7">
        <f t="shared" si="2"/>
        <v>292.18510191666667</v>
      </c>
      <c r="E20" s="7">
        <f t="shared" si="3"/>
        <v>-0.377525</v>
      </c>
      <c r="F20" s="7">
        <f t="shared" si="4"/>
        <v>5.802296283</v>
      </c>
    </row>
    <row r="21" spans="1:6" ht="15">
      <c r="A21" s="2" t="s">
        <v>31</v>
      </c>
      <c r="B21" s="6">
        <f t="shared" si="0"/>
        <v>39783</v>
      </c>
      <c r="C21" s="16">
        <f t="shared" si="1"/>
        <v>0.052083333333333336</v>
      </c>
      <c r="D21" s="7">
        <f t="shared" si="2"/>
        <v>292.18720222222225</v>
      </c>
      <c r="E21" s="7">
        <f t="shared" si="3"/>
        <v>-0.37753452777777774</v>
      </c>
      <c r="F21" s="7">
        <f t="shared" si="4"/>
        <v>5.802404787</v>
      </c>
    </row>
    <row r="22" spans="1:6" ht="15">
      <c r="A22" s="2" t="s">
        <v>32</v>
      </c>
      <c r="B22" s="6">
        <f t="shared" si="0"/>
        <v>39783</v>
      </c>
      <c r="C22" s="16">
        <f t="shared" si="1"/>
        <v>0.0625</v>
      </c>
      <c r="D22" s="7">
        <f t="shared" si="2"/>
        <v>292.1893026388889</v>
      </c>
      <c r="E22" s="7">
        <f t="shared" si="3"/>
        <v>-0.37754405555555554</v>
      </c>
      <c r="F22" s="7">
        <f t="shared" si="4"/>
        <v>5.802513274</v>
      </c>
    </row>
    <row r="23" spans="1:6" ht="15">
      <c r="A23" s="2" t="s">
        <v>33</v>
      </c>
      <c r="B23" s="6">
        <f t="shared" si="0"/>
        <v>39783</v>
      </c>
      <c r="C23" s="16">
        <f t="shared" si="1"/>
        <v>0.07291666666666667</v>
      </c>
      <c r="D23" s="7">
        <f t="shared" si="2"/>
        <v>292.1914032222222</v>
      </c>
      <c r="E23" s="7">
        <f t="shared" si="3"/>
        <v>-0.37755358333333333</v>
      </c>
      <c r="F23" s="7">
        <f t="shared" si="4"/>
        <v>5.802621742</v>
      </c>
    </row>
    <row r="24" spans="1:6" ht="15">
      <c r="A24" s="2" t="s">
        <v>34</v>
      </c>
      <c r="B24" s="6">
        <f t="shared" si="0"/>
        <v>39783</v>
      </c>
      <c r="C24" s="16">
        <f t="shared" si="1"/>
        <v>0.08333333333333333</v>
      </c>
      <c r="D24" s="7">
        <f t="shared" si="2"/>
        <v>292.19350394444444</v>
      </c>
      <c r="E24" s="7">
        <f t="shared" si="3"/>
        <v>-0.37756311111111107</v>
      </c>
      <c r="F24" s="7">
        <f t="shared" si="4"/>
        <v>5.802730193</v>
      </c>
    </row>
    <row r="25" spans="1:6" ht="15">
      <c r="A25" s="2" t="s">
        <v>35</v>
      </c>
      <c r="B25" s="6">
        <f t="shared" si="0"/>
        <v>39783</v>
      </c>
      <c r="C25" s="16">
        <f t="shared" si="1"/>
        <v>0.09375</v>
      </c>
      <c r="D25" s="7">
        <f t="shared" si="2"/>
        <v>292.19560480555555</v>
      </c>
      <c r="E25" s="7">
        <f t="shared" si="3"/>
        <v>-0.37757263888888887</v>
      </c>
      <c r="F25" s="7">
        <f t="shared" si="4"/>
        <v>5.802838627</v>
      </c>
    </row>
    <row r="26" spans="1:6" ht="15">
      <c r="A26" s="2" t="s">
        <v>36</v>
      </c>
      <c r="B26" s="6">
        <f t="shared" si="0"/>
        <v>39783</v>
      </c>
      <c r="C26" s="16">
        <f t="shared" si="1"/>
        <v>0.10416666666666667</v>
      </c>
      <c r="D26" s="7">
        <f t="shared" si="2"/>
        <v>292.1977058055556</v>
      </c>
      <c r="E26" s="7">
        <f t="shared" si="3"/>
        <v>-0.37758216666666666</v>
      </c>
      <c r="F26" s="7">
        <f t="shared" si="4"/>
        <v>5.8029470419999996</v>
      </c>
    </row>
    <row r="27" spans="1:6" ht="15">
      <c r="A27" s="2" t="s">
        <v>37</v>
      </c>
      <c r="B27" s="6">
        <f t="shared" si="0"/>
        <v>39783</v>
      </c>
      <c r="C27" s="16">
        <f t="shared" si="1"/>
        <v>0.11458333333333333</v>
      </c>
      <c r="D27" s="7">
        <f t="shared" si="2"/>
        <v>292.19980694444445</v>
      </c>
      <c r="E27" s="7">
        <f t="shared" si="3"/>
        <v>-0.3775916944444444</v>
      </c>
      <c r="F27" s="7">
        <f t="shared" si="4"/>
        <v>5.80305544</v>
      </c>
    </row>
    <row r="28" spans="1:6" ht="15">
      <c r="A28" s="2" t="s">
        <v>38</v>
      </c>
      <c r="B28" s="6">
        <f t="shared" si="0"/>
        <v>39783</v>
      </c>
      <c r="C28" s="16">
        <f t="shared" si="1"/>
        <v>0.125</v>
      </c>
      <c r="D28" s="7">
        <f t="shared" si="2"/>
        <v>292.20190825</v>
      </c>
      <c r="E28" s="7">
        <f t="shared" si="3"/>
        <v>-0.3776012222222222</v>
      </c>
      <c r="F28" s="7">
        <f t="shared" si="4"/>
        <v>5.80316382</v>
      </c>
    </row>
    <row r="29" spans="1:6" ht="15">
      <c r="A29" s="2" t="s">
        <v>39</v>
      </c>
      <c r="B29" s="6">
        <f t="shared" si="0"/>
        <v>39783</v>
      </c>
      <c r="C29" s="16">
        <f t="shared" si="1"/>
        <v>0.13541666666666666</v>
      </c>
      <c r="D29" s="7">
        <f t="shared" si="2"/>
        <v>292.20400966666665</v>
      </c>
      <c r="E29" s="7">
        <f t="shared" si="3"/>
        <v>-0.37761075</v>
      </c>
      <c r="F29" s="7">
        <f t="shared" si="4"/>
        <v>5.803272182</v>
      </c>
    </row>
    <row r="30" spans="1:6" ht="15">
      <c r="A30" s="2" t="s">
        <v>40</v>
      </c>
      <c r="B30" s="6">
        <f t="shared" si="0"/>
        <v>39783</v>
      </c>
      <c r="C30" s="16">
        <f t="shared" si="1"/>
        <v>0.14583333333333334</v>
      </c>
      <c r="D30" s="7">
        <f t="shared" si="2"/>
        <v>292.20611125</v>
      </c>
      <c r="E30" s="7">
        <f t="shared" si="3"/>
        <v>-0.37762027777777774</v>
      </c>
      <c r="F30" s="7">
        <f t="shared" si="4"/>
        <v>5.803380527</v>
      </c>
    </row>
    <row r="31" spans="1:6" ht="15">
      <c r="A31" s="2" t="s">
        <v>41</v>
      </c>
      <c r="B31" s="6">
        <f t="shared" si="0"/>
        <v>39783</v>
      </c>
      <c r="C31" s="16">
        <f t="shared" si="1"/>
        <v>0.15625</v>
      </c>
      <c r="D31" s="7">
        <f t="shared" si="2"/>
        <v>292.2082129722222</v>
      </c>
      <c r="E31" s="7">
        <f t="shared" si="3"/>
        <v>-0.37762983333333333</v>
      </c>
      <c r="F31" s="7">
        <f t="shared" si="4"/>
        <v>5.803488854</v>
      </c>
    </row>
    <row r="32" spans="1:6" ht="15">
      <c r="A32" s="2" t="s">
        <v>42</v>
      </c>
      <c r="B32" s="6">
        <f t="shared" si="0"/>
        <v>39783</v>
      </c>
      <c r="C32" s="16">
        <f t="shared" si="1"/>
        <v>0.16666666666666666</v>
      </c>
      <c r="D32" s="7">
        <f t="shared" si="2"/>
        <v>292.2103148333333</v>
      </c>
      <c r="E32" s="7">
        <f t="shared" si="3"/>
        <v>-0.37763936111111107</v>
      </c>
      <c r="F32" s="7">
        <f t="shared" si="4"/>
        <v>5.803597163</v>
      </c>
    </row>
    <row r="33" spans="1:6" ht="15">
      <c r="A33" s="2" t="s">
        <v>43</v>
      </c>
      <c r="B33" s="6">
        <f t="shared" si="0"/>
        <v>39783</v>
      </c>
      <c r="C33" s="16">
        <f t="shared" si="1"/>
        <v>0.17708333333333334</v>
      </c>
      <c r="D33" s="7">
        <f t="shared" si="2"/>
        <v>292.21241680555556</v>
      </c>
      <c r="E33" s="7">
        <f t="shared" si="3"/>
        <v>-0.37764888888888887</v>
      </c>
      <c r="F33" s="7">
        <f t="shared" si="4"/>
        <v>5.803705454</v>
      </c>
    </row>
    <row r="34" spans="1:6" ht="15">
      <c r="A34" s="2" t="s">
        <v>44</v>
      </c>
      <c r="B34" s="6">
        <f t="shared" si="0"/>
        <v>39783</v>
      </c>
      <c r="C34" s="16">
        <f t="shared" si="1"/>
        <v>0.1875</v>
      </c>
      <c r="D34" s="7">
        <f t="shared" si="2"/>
        <v>292.2145189722222</v>
      </c>
      <c r="E34" s="7">
        <f t="shared" si="3"/>
        <v>-0.37765841666666666</v>
      </c>
      <c r="F34" s="7">
        <f t="shared" si="4"/>
        <v>5.803813727</v>
      </c>
    </row>
    <row r="35" spans="1:6" ht="15">
      <c r="A35" s="2" t="s">
        <v>45</v>
      </c>
      <c r="B35" s="6">
        <f t="shared" si="0"/>
        <v>39783</v>
      </c>
      <c r="C35" s="16">
        <f t="shared" si="1"/>
        <v>0.19791666666666666</v>
      </c>
      <c r="D35" s="7">
        <f t="shared" si="2"/>
        <v>292.21662125</v>
      </c>
      <c r="E35" s="7">
        <f t="shared" si="3"/>
        <v>-0.3776679722222222</v>
      </c>
      <c r="F35" s="7">
        <f t="shared" si="4"/>
        <v>5.803921983</v>
      </c>
    </row>
    <row r="36" spans="1:6" ht="15">
      <c r="A36" s="2" t="s">
        <v>46</v>
      </c>
      <c r="B36" s="6">
        <f t="shared" si="0"/>
        <v>39783</v>
      </c>
      <c r="C36" s="16">
        <f t="shared" si="1"/>
        <v>0.20833333333333334</v>
      </c>
      <c r="D36" s="7">
        <f t="shared" si="2"/>
        <v>292.2187236666666</v>
      </c>
      <c r="E36" s="7">
        <f t="shared" si="3"/>
        <v>-0.3776775</v>
      </c>
      <c r="F36" s="7">
        <f t="shared" si="4"/>
        <v>5.804030221</v>
      </c>
    </row>
    <row r="37" spans="1:6" ht="15">
      <c r="A37" s="2" t="s">
        <v>47</v>
      </c>
      <c r="B37" s="6">
        <f t="shared" si="0"/>
        <v>39783</v>
      </c>
      <c r="C37" s="16">
        <f t="shared" si="1"/>
        <v>0.21875</v>
      </c>
      <c r="D37" s="7">
        <f t="shared" si="2"/>
        <v>292.2208262222222</v>
      </c>
      <c r="E37" s="7">
        <f t="shared" si="3"/>
        <v>-0.37768702777777774</v>
      </c>
      <c r="F37" s="7">
        <f t="shared" si="4"/>
        <v>5.804138441</v>
      </c>
    </row>
    <row r="38" spans="1:6" ht="15">
      <c r="A38" s="2" t="s">
        <v>48</v>
      </c>
      <c r="B38" s="6">
        <f t="shared" si="0"/>
        <v>39783</v>
      </c>
      <c r="C38" s="16">
        <f t="shared" si="1"/>
        <v>0.22916666666666666</v>
      </c>
      <c r="D38" s="7">
        <f t="shared" si="2"/>
        <v>292.2229289444444</v>
      </c>
      <c r="E38" s="7">
        <f t="shared" si="3"/>
        <v>-0.37769658333333334</v>
      </c>
      <c r="F38" s="7">
        <f t="shared" si="4"/>
        <v>5.804246644</v>
      </c>
    </row>
    <row r="39" spans="1:6" ht="15">
      <c r="A39" s="2" t="s">
        <v>49</v>
      </c>
      <c r="B39" s="6">
        <f t="shared" si="0"/>
        <v>39783</v>
      </c>
      <c r="C39" s="16">
        <f t="shared" si="1"/>
        <v>0.23958333333333334</v>
      </c>
      <c r="D39" s="7">
        <f t="shared" si="2"/>
        <v>292.22503180555555</v>
      </c>
      <c r="E39" s="7">
        <f t="shared" si="3"/>
        <v>-0.3777061111111111</v>
      </c>
      <c r="F39" s="7">
        <f t="shared" si="4"/>
        <v>5.804354828</v>
      </c>
    </row>
    <row r="40" spans="1:6" ht="15">
      <c r="A40" s="2" t="s">
        <v>50</v>
      </c>
      <c r="B40" s="6">
        <f t="shared" si="0"/>
        <v>39783</v>
      </c>
      <c r="C40" s="16">
        <f t="shared" si="1"/>
        <v>0.25</v>
      </c>
      <c r="D40" s="7">
        <f t="shared" si="2"/>
        <v>292.22713477777774</v>
      </c>
      <c r="E40" s="7">
        <f t="shared" si="3"/>
        <v>-0.37771563888888887</v>
      </c>
      <c r="F40" s="7">
        <f t="shared" si="4"/>
        <v>5.804462995</v>
      </c>
    </row>
    <row r="41" spans="1:6" ht="15">
      <c r="A41" s="2" t="s">
        <v>51</v>
      </c>
      <c r="B41" s="6">
        <f t="shared" si="0"/>
        <v>39783</v>
      </c>
      <c r="C41" s="16">
        <f t="shared" si="1"/>
        <v>0.2604166666666667</v>
      </c>
      <c r="D41" s="7">
        <f t="shared" si="2"/>
        <v>292.22923791666665</v>
      </c>
      <c r="E41" s="7">
        <f t="shared" si="3"/>
        <v>-0.3777251944444444</v>
      </c>
      <c r="F41" s="7">
        <f t="shared" si="4"/>
        <v>5.804571144</v>
      </c>
    </row>
    <row r="42" spans="1:6" ht="15">
      <c r="A42" s="2" t="s">
        <v>52</v>
      </c>
      <c r="B42" s="6">
        <f t="shared" si="0"/>
        <v>39783</v>
      </c>
      <c r="C42" s="16">
        <f t="shared" si="1"/>
        <v>0.2708333333333333</v>
      </c>
      <c r="D42" s="7">
        <f t="shared" si="2"/>
        <v>292.23134119444444</v>
      </c>
      <c r="E42" s="7">
        <f t="shared" si="3"/>
        <v>-0.3777347222222222</v>
      </c>
      <c r="F42" s="7">
        <f t="shared" si="4"/>
        <v>5.804679275</v>
      </c>
    </row>
    <row r="43" spans="1:6" ht="15">
      <c r="A43" s="2" t="s">
        <v>53</v>
      </c>
      <c r="B43" s="6">
        <f t="shared" si="0"/>
        <v>39783</v>
      </c>
      <c r="C43" s="16">
        <f t="shared" si="1"/>
        <v>0.28125</v>
      </c>
      <c r="D43" s="7">
        <f t="shared" si="2"/>
        <v>292.2334446111111</v>
      </c>
      <c r="E43" s="7">
        <f t="shared" si="3"/>
        <v>-0.37774427777777775</v>
      </c>
      <c r="F43" s="7">
        <f t="shared" si="4"/>
        <v>5.804787389</v>
      </c>
    </row>
    <row r="44" spans="1:6" ht="15">
      <c r="A44" s="2" t="s">
        <v>54</v>
      </c>
      <c r="B44" s="6">
        <f t="shared" si="0"/>
        <v>39783</v>
      </c>
      <c r="C44" s="16">
        <f t="shared" si="1"/>
        <v>0.2916666666666667</v>
      </c>
      <c r="D44" s="7">
        <f t="shared" si="2"/>
        <v>292.23554816666666</v>
      </c>
      <c r="E44" s="7">
        <f t="shared" si="3"/>
        <v>-0.37775380555555554</v>
      </c>
      <c r="F44" s="7">
        <f t="shared" si="4"/>
        <v>5.804895484</v>
      </c>
    </row>
    <row r="45" spans="1:6" ht="15">
      <c r="A45" s="2" t="s">
        <v>55</v>
      </c>
      <c r="B45" s="6">
        <f t="shared" si="0"/>
        <v>39783</v>
      </c>
      <c r="C45" s="16">
        <f t="shared" si="1"/>
        <v>0.3020833333333333</v>
      </c>
      <c r="D45" s="7">
        <f t="shared" si="2"/>
        <v>292.23765186111115</v>
      </c>
      <c r="E45" s="7">
        <f t="shared" si="3"/>
        <v>-0.3777633611111111</v>
      </c>
      <c r="F45" s="7">
        <f t="shared" si="4"/>
        <v>5.805003562</v>
      </c>
    </row>
    <row r="46" spans="1:6" ht="15">
      <c r="A46" s="2" t="s">
        <v>56</v>
      </c>
      <c r="B46" s="6">
        <f t="shared" si="0"/>
        <v>39783</v>
      </c>
      <c r="C46" s="16">
        <f t="shared" si="1"/>
        <v>0.3125</v>
      </c>
      <c r="D46" s="7">
        <f t="shared" si="2"/>
        <v>292.23975572222224</v>
      </c>
      <c r="E46" s="7">
        <f t="shared" si="3"/>
        <v>-0.3777728888888889</v>
      </c>
      <c r="F46" s="7">
        <f t="shared" si="4"/>
        <v>5.805111622</v>
      </c>
    </row>
    <row r="47" spans="1:6" ht="15">
      <c r="A47" s="2" t="s">
        <v>57</v>
      </c>
      <c r="B47" s="6">
        <f t="shared" si="0"/>
        <v>39783</v>
      </c>
      <c r="C47" s="16">
        <f t="shared" si="1"/>
        <v>0.3229166666666667</v>
      </c>
      <c r="D47" s="7">
        <f t="shared" si="2"/>
        <v>292.2418596944445</v>
      </c>
      <c r="E47" s="7">
        <f t="shared" si="3"/>
        <v>-0.3777824444444444</v>
      </c>
      <c r="F47" s="7">
        <f t="shared" si="4"/>
        <v>5.805219664</v>
      </c>
    </row>
    <row r="48" spans="1:6" ht="15">
      <c r="A48" s="2" t="s">
        <v>58</v>
      </c>
      <c r="B48" s="6">
        <f t="shared" si="0"/>
        <v>39783</v>
      </c>
      <c r="C48" s="16">
        <f t="shared" si="1"/>
        <v>0.3333333333333333</v>
      </c>
      <c r="D48" s="7">
        <f t="shared" si="2"/>
        <v>292.24396380555555</v>
      </c>
      <c r="E48" s="7">
        <f t="shared" si="3"/>
        <v>-0.3777919722222222</v>
      </c>
      <c r="F48" s="7">
        <f t="shared" si="4"/>
        <v>5.805327689</v>
      </c>
    </row>
    <row r="49" spans="1:6" ht="15">
      <c r="A49" s="2" t="s">
        <v>59</v>
      </c>
      <c r="B49" s="6">
        <f t="shared" si="0"/>
        <v>39783</v>
      </c>
      <c r="C49" s="16">
        <f t="shared" si="1"/>
        <v>0.34375</v>
      </c>
      <c r="D49" s="7">
        <f t="shared" si="2"/>
        <v>292.24606808333334</v>
      </c>
      <c r="E49" s="7">
        <f t="shared" si="3"/>
        <v>-0.37780152777777776</v>
      </c>
      <c r="F49" s="7">
        <f t="shared" si="4"/>
        <v>5.805435696</v>
      </c>
    </row>
    <row r="50" spans="1:6" ht="15">
      <c r="A50" s="2" t="s">
        <v>60</v>
      </c>
      <c r="B50" s="6">
        <f t="shared" si="0"/>
        <v>39783</v>
      </c>
      <c r="C50" s="16">
        <f t="shared" si="1"/>
        <v>0.3541666666666667</v>
      </c>
      <c r="D50" s="7">
        <f t="shared" si="2"/>
        <v>292.2481725</v>
      </c>
      <c r="E50" s="7">
        <f t="shared" si="3"/>
        <v>-0.3778110833333333</v>
      </c>
      <c r="F50" s="7">
        <f t="shared" si="4"/>
        <v>5.805543684</v>
      </c>
    </row>
    <row r="51" spans="1:6" ht="15">
      <c r="A51" s="2" t="s">
        <v>61</v>
      </c>
      <c r="B51" s="6">
        <f t="shared" si="0"/>
        <v>39783</v>
      </c>
      <c r="C51" s="16">
        <f t="shared" si="1"/>
        <v>0.3645833333333333</v>
      </c>
      <c r="D51" s="7">
        <f t="shared" si="2"/>
        <v>292.25027702777777</v>
      </c>
      <c r="E51" s="7">
        <f t="shared" si="3"/>
        <v>-0.3778206111111111</v>
      </c>
      <c r="F51" s="7">
        <f t="shared" si="4"/>
        <v>5.805651655</v>
      </c>
    </row>
    <row r="52" spans="1:6" ht="15">
      <c r="A52" s="2" t="s">
        <v>62</v>
      </c>
      <c r="B52" s="6">
        <f t="shared" si="0"/>
        <v>39783</v>
      </c>
      <c r="C52" s="16">
        <f t="shared" si="1"/>
        <v>0.375</v>
      </c>
      <c r="D52" s="7">
        <f t="shared" si="2"/>
        <v>292.2523817222222</v>
      </c>
      <c r="E52" s="7">
        <f t="shared" si="3"/>
        <v>-0.37783016666666663</v>
      </c>
      <c r="F52" s="7">
        <f t="shared" si="4"/>
        <v>5.805759609</v>
      </c>
    </row>
    <row r="53" spans="1:6" ht="15">
      <c r="A53" s="2" t="s">
        <v>63</v>
      </c>
      <c r="B53" s="6">
        <f t="shared" si="0"/>
        <v>39783</v>
      </c>
      <c r="C53" s="16">
        <f t="shared" si="1"/>
        <v>0.3854166666666667</v>
      </c>
      <c r="D53" s="7">
        <f t="shared" si="2"/>
        <v>292.25448655555556</v>
      </c>
      <c r="E53" s="7">
        <f t="shared" si="3"/>
        <v>-0.3778397222222222</v>
      </c>
      <c r="F53" s="7">
        <f t="shared" si="4"/>
        <v>5.805867544</v>
      </c>
    </row>
    <row r="54" spans="1:6" ht="15">
      <c r="A54" s="2" t="s">
        <v>64</v>
      </c>
      <c r="B54" s="6">
        <f t="shared" si="0"/>
        <v>39783</v>
      </c>
      <c r="C54" s="16">
        <f t="shared" si="1"/>
        <v>0.3958333333333333</v>
      </c>
      <c r="D54" s="7">
        <f t="shared" si="2"/>
        <v>292.2565915277778</v>
      </c>
      <c r="E54" s="7">
        <f t="shared" si="3"/>
        <v>-0.37784927777777777</v>
      </c>
      <c r="F54" s="7">
        <f t="shared" si="4"/>
        <v>5.805975462</v>
      </c>
    </row>
    <row r="55" spans="1:6" ht="15">
      <c r="A55" s="2" t="s">
        <v>65</v>
      </c>
      <c r="B55" s="6">
        <f t="shared" si="0"/>
        <v>39783</v>
      </c>
      <c r="C55" s="16">
        <f t="shared" si="1"/>
        <v>0.40625</v>
      </c>
      <c r="D55" s="7">
        <f t="shared" si="2"/>
        <v>292.25869663888886</v>
      </c>
      <c r="E55" s="7">
        <f t="shared" si="3"/>
        <v>-0.3778588055555555</v>
      </c>
      <c r="F55" s="7">
        <f t="shared" si="4"/>
        <v>5.806083361</v>
      </c>
    </row>
    <row r="56" spans="1:6" ht="15">
      <c r="A56" s="2" t="s">
        <v>66</v>
      </c>
      <c r="B56" s="6">
        <f t="shared" si="0"/>
        <v>39783</v>
      </c>
      <c r="C56" s="16">
        <f t="shared" si="1"/>
        <v>0.4166666666666667</v>
      </c>
      <c r="D56" s="7">
        <f t="shared" si="2"/>
        <v>292.26080191666665</v>
      </c>
      <c r="E56" s="7">
        <f t="shared" si="3"/>
        <v>-0.3778683611111111</v>
      </c>
      <c r="F56" s="7">
        <f t="shared" si="4"/>
        <v>5.806191243</v>
      </c>
    </row>
    <row r="57" spans="1:6" ht="15">
      <c r="A57" s="2" t="s">
        <v>67</v>
      </c>
      <c r="B57" s="6">
        <f t="shared" si="0"/>
        <v>39783</v>
      </c>
      <c r="C57" s="16">
        <f t="shared" si="1"/>
        <v>0.4270833333333333</v>
      </c>
      <c r="D57" s="7">
        <f t="shared" si="2"/>
        <v>292.26290730555553</v>
      </c>
      <c r="E57" s="7">
        <f t="shared" si="3"/>
        <v>-0.37787791666666665</v>
      </c>
      <c r="F57" s="7">
        <f t="shared" si="4"/>
        <v>5.806299108</v>
      </c>
    </row>
    <row r="58" spans="1:6" ht="15">
      <c r="A58" s="2" t="s">
        <v>68</v>
      </c>
      <c r="B58" s="6">
        <f t="shared" si="0"/>
        <v>39783</v>
      </c>
      <c r="C58" s="16">
        <f t="shared" si="1"/>
        <v>0.4375</v>
      </c>
      <c r="D58" s="7">
        <f t="shared" si="2"/>
        <v>292.26501283333334</v>
      </c>
      <c r="E58" s="7">
        <f t="shared" si="3"/>
        <v>-0.3778874722222222</v>
      </c>
      <c r="F58" s="7">
        <f t="shared" si="4"/>
        <v>5.806406954</v>
      </c>
    </row>
    <row r="59" spans="1:6" ht="15">
      <c r="A59" s="2" t="s">
        <v>69</v>
      </c>
      <c r="B59" s="6">
        <f t="shared" si="0"/>
        <v>39783</v>
      </c>
      <c r="C59" s="16">
        <f t="shared" si="1"/>
        <v>0.4479166666666667</v>
      </c>
      <c r="D59" s="7">
        <f t="shared" si="2"/>
        <v>292.26711852777777</v>
      </c>
      <c r="E59" s="7">
        <f t="shared" si="3"/>
        <v>-0.3778970277777777</v>
      </c>
      <c r="F59" s="7">
        <f t="shared" si="4"/>
        <v>5.806514782</v>
      </c>
    </row>
    <row r="60" spans="1:6" ht="15">
      <c r="A60" s="2" t="s">
        <v>70</v>
      </c>
      <c r="B60" s="6">
        <f t="shared" si="0"/>
        <v>39783</v>
      </c>
      <c r="C60" s="16">
        <f t="shared" si="1"/>
        <v>0.4583333333333333</v>
      </c>
      <c r="D60" s="7">
        <f t="shared" si="2"/>
        <v>292.26922433333334</v>
      </c>
      <c r="E60" s="7">
        <f t="shared" si="3"/>
        <v>-0.3779065555555555</v>
      </c>
      <c r="F60" s="7">
        <f t="shared" si="4"/>
        <v>5.806622593</v>
      </c>
    </row>
    <row r="61" spans="1:6" ht="15">
      <c r="A61" s="2" t="s">
        <v>71</v>
      </c>
      <c r="B61" s="6">
        <f t="shared" si="0"/>
        <v>39783</v>
      </c>
      <c r="C61" s="16">
        <f t="shared" si="1"/>
        <v>0.46875</v>
      </c>
      <c r="D61" s="7">
        <f t="shared" si="2"/>
        <v>292.2713303055555</v>
      </c>
      <c r="E61" s="7">
        <f t="shared" si="3"/>
        <v>-0.37791611111111106</v>
      </c>
      <c r="F61" s="7">
        <f t="shared" si="4"/>
        <v>5.806730386</v>
      </c>
    </row>
    <row r="62" spans="1:6" ht="15">
      <c r="A62" s="2" t="s">
        <v>72</v>
      </c>
      <c r="B62" s="6">
        <f t="shared" si="0"/>
        <v>39783</v>
      </c>
      <c r="C62" s="16">
        <f t="shared" si="1"/>
        <v>0.4791666666666667</v>
      </c>
      <c r="D62" s="7">
        <f t="shared" si="2"/>
        <v>292.27343638888885</v>
      </c>
      <c r="E62" s="7">
        <f t="shared" si="3"/>
        <v>-0.37792566666666666</v>
      </c>
      <c r="F62" s="7">
        <f t="shared" si="4"/>
        <v>5.806838161</v>
      </c>
    </row>
    <row r="63" spans="1:6" ht="15">
      <c r="A63" s="2" t="s">
        <v>73</v>
      </c>
      <c r="B63" s="6">
        <f t="shared" si="0"/>
        <v>39783</v>
      </c>
      <c r="C63" s="16">
        <f t="shared" si="1"/>
        <v>0.4895833333333333</v>
      </c>
      <c r="D63" s="7">
        <f t="shared" si="2"/>
        <v>292.27554263888885</v>
      </c>
      <c r="E63" s="7">
        <f t="shared" si="3"/>
        <v>-0.3779352222222222</v>
      </c>
      <c r="F63" s="7">
        <f t="shared" si="4"/>
        <v>5.806945918</v>
      </c>
    </row>
    <row r="64" spans="1:6" ht="15">
      <c r="A64" s="2" t="s">
        <v>74</v>
      </c>
      <c r="B64" s="6">
        <f t="shared" si="0"/>
        <v>39783</v>
      </c>
      <c r="C64" s="16">
        <f t="shared" si="1"/>
        <v>0.5</v>
      </c>
      <c r="D64" s="7">
        <f t="shared" si="2"/>
        <v>292.2776490277778</v>
      </c>
      <c r="E64" s="7">
        <f t="shared" si="3"/>
        <v>-0.37794477777777774</v>
      </c>
      <c r="F64" s="7">
        <f t="shared" si="4"/>
        <v>5.807053657</v>
      </c>
    </row>
    <row r="65" spans="1:6" ht="15">
      <c r="A65" s="2" t="s">
        <v>75</v>
      </c>
      <c r="B65" s="6">
        <f t="shared" si="0"/>
        <v>39783</v>
      </c>
      <c r="C65" s="16">
        <f t="shared" si="1"/>
        <v>0.5104166666666666</v>
      </c>
      <c r="D65" s="7">
        <f t="shared" si="2"/>
        <v>292.27975555555554</v>
      </c>
      <c r="E65" s="7">
        <f t="shared" si="3"/>
        <v>-0.3779543333333333</v>
      </c>
      <c r="F65" s="7">
        <f t="shared" si="4"/>
        <v>5.807161379</v>
      </c>
    </row>
    <row r="66" spans="1:6" ht="15">
      <c r="A66" s="2" t="s">
        <v>76</v>
      </c>
      <c r="B66" s="6">
        <f t="shared" si="0"/>
        <v>39783</v>
      </c>
      <c r="C66" s="16">
        <f t="shared" si="1"/>
        <v>0.5208333333333334</v>
      </c>
      <c r="D66" s="7">
        <f t="shared" si="2"/>
        <v>292.28186222222223</v>
      </c>
      <c r="E66" s="7">
        <f t="shared" si="3"/>
        <v>-0.3779638888888889</v>
      </c>
      <c r="F66" s="7">
        <f t="shared" si="4"/>
        <v>5.807269083</v>
      </c>
    </row>
    <row r="67" spans="1:6" ht="15">
      <c r="A67" s="2" t="s">
        <v>77</v>
      </c>
      <c r="B67" s="6">
        <f t="shared" si="0"/>
        <v>39783</v>
      </c>
      <c r="C67" s="16">
        <f t="shared" si="1"/>
        <v>0.53125</v>
      </c>
      <c r="D67" s="7">
        <f t="shared" si="2"/>
        <v>292.2839690277778</v>
      </c>
      <c r="E67" s="7">
        <f t="shared" si="3"/>
        <v>-0.3779734444444444</v>
      </c>
      <c r="F67" s="7">
        <f t="shared" si="4"/>
        <v>5.807376768</v>
      </c>
    </row>
    <row r="68" spans="1:6" ht="15">
      <c r="A68" s="2" t="s">
        <v>78</v>
      </c>
      <c r="B68" s="6">
        <f t="shared" si="0"/>
        <v>39783</v>
      </c>
      <c r="C68" s="16">
        <f t="shared" si="1"/>
        <v>0.5416666666666666</v>
      </c>
      <c r="D68" s="7">
        <f t="shared" si="2"/>
        <v>292.28607597222225</v>
      </c>
      <c r="E68" s="7">
        <f t="shared" si="3"/>
        <v>-0.37798299999999996</v>
      </c>
      <c r="F68" s="7">
        <f t="shared" si="4"/>
        <v>5.807484436</v>
      </c>
    </row>
    <row r="69" spans="1:6" ht="15">
      <c r="A69" s="2" t="s">
        <v>79</v>
      </c>
      <c r="B69" s="6">
        <f t="shared" si="0"/>
        <v>39783</v>
      </c>
      <c r="C69" s="16">
        <f t="shared" si="1"/>
        <v>0.5520833333333334</v>
      </c>
      <c r="D69" s="7">
        <f t="shared" si="2"/>
        <v>292.2881830555556</v>
      </c>
      <c r="E69" s="7">
        <f t="shared" si="3"/>
        <v>-0.37799255555555555</v>
      </c>
      <c r="F69" s="7">
        <f t="shared" si="4"/>
        <v>5.807592087</v>
      </c>
    </row>
    <row r="70" spans="1:6" ht="15">
      <c r="A70" s="2" t="s">
        <v>80</v>
      </c>
      <c r="B70" s="6">
        <f t="shared" si="0"/>
        <v>39783</v>
      </c>
      <c r="C70" s="16">
        <f t="shared" si="1"/>
        <v>0.5625</v>
      </c>
      <c r="D70" s="7">
        <f t="shared" si="2"/>
        <v>292.2902903055556</v>
      </c>
      <c r="E70" s="7">
        <f t="shared" si="3"/>
        <v>-0.37800213888888884</v>
      </c>
      <c r="F70" s="7">
        <f t="shared" si="4"/>
        <v>5.807699719</v>
      </c>
    </row>
    <row r="71" spans="1:6" ht="15">
      <c r="A71" s="2" t="s">
        <v>81</v>
      </c>
      <c r="B71" s="6">
        <f t="shared" si="0"/>
        <v>39783</v>
      </c>
      <c r="C71" s="16">
        <f t="shared" si="1"/>
        <v>0.5729166666666666</v>
      </c>
      <c r="D71" s="7">
        <f t="shared" si="2"/>
        <v>292.2923976666667</v>
      </c>
      <c r="E71" s="7">
        <f t="shared" si="3"/>
        <v>-0.37801169444444443</v>
      </c>
      <c r="F71" s="7">
        <f t="shared" si="4"/>
        <v>5.807807333</v>
      </c>
    </row>
    <row r="72" spans="1:6" ht="15">
      <c r="A72" s="2" t="s">
        <v>82</v>
      </c>
      <c r="B72" s="6">
        <f t="shared" si="0"/>
        <v>39783</v>
      </c>
      <c r="C72" s="16">
        <f t="shared" si="1"/>
        <v>0.5833333333333334</v>
      </c>
      <c r="D72" s="7">
        <f t="shared" si="2"/>
        <v>292.2945051666667</v>
      </c>
      <c r="E72" s="7">
        <f t="shared" si="3"/>
        <v>-0.37802125</v>
      </c>
      <c r="F72" s="7">
        <f t="shared" si="4"/>
        <v>5.80791493</v>
      </c>
    </row>
    <row r="73" spans="1:6" ht="15">
      <c r="A73" s="2" t="s">
        <v>83</v>
      </c>
      <c r="B73" s="6">
        <f t="shared" si="0"/>
        <v>39783</v>
      </c>
      <c r="C73" s="16">
        <f t="shared" si="1"/>
        <v>0.59375</v>
      </c>
      <c r="D73" s="7">
        <f t="shared" si="2"/>
        <v>292.29661283333337</v>
      </c>
      <c r="E73" s="7">
        <f t="shared" si="3"/>
        <v>-0.3780308055555555</v>
      </c>
      <c r="F73" s="7">
        <f t="shared" si="4"/>
        <v>5.808022509</v>
      </c>
    </row>
    <row r="74" spans="1:6" ht="15">
      <c r="A74" s="2" t="s">
        <v>84</v>
      </c>
      <c r="B74" s="6">
        <f t="shared" si="0"/>
        <v>39783</v>
      </c>
      <c r="C74" s="16">
        <f t="shared" si="1"/>
        <v>0.6041666666666666</v>
      </c>
      <c r="D74" s="7">
        <f t="shared" si="2"/>
        <v>292.29872061111115</v>
      </c>
      <c r="E74" s="7">
        <f t="shared" si="3"/>
        <v>-0.3780403611111111</v>
      </c>
      <c r="F74" s="7">
        <f t="shared" si="4"/>
        <v>5.808130069</v>
      </c>
    </row>
    <row r="75" spans="1:6" ht="15">
      <c r="A75" s="2" t="s">
        <v>85</v>
      </c>
      <c r="B75" s="6">
        <f t="shared" si="0"/>
        <v>39783</v>
      </c>
      <c r="C75" s="16">
        <f t="shared" si="1"/>
        <v>0.6145833333333334</v>
      </c>
      <c r="D75" s="7">
        <f t="shared" si="2"/>
        <v>292.30082855555554</v>
      </c>
      <c r="E75" s="7">
        <f t="shared" si="3"/>
        <v>-0.37804991666666665</v>
      </c>
      <c r="F75" s="7">
        <f t="shared" si="4"/>
        <v>5.808237612</v>
      </c>
    </row>
    <row r="76" spans="1:6" ht="15">
      <c r="A76" s="2" t="s">
        <v>86</v>
      </c>
      <c r="B76" s="6">
        <f t="shared" si="0"/>
        <v>39783</v>
      </c>
      <c r="C76" s="16">
        <f t="shared" si="1"/>
        <v>0.625</v>
      </c>
      <c r="D76" s="7">
        <f t="shared" si="2"/>
        <v>292.30293661111114</v>
      </c>
      <c r="E76" s="7">
        <f t="shared" si="3"/>
        <v>-0.3780595</v>
      </c>
      <c r="F76" s="7">
        <f t="shared" si="4"/>
        <v>5.808345138</v>
      </c>
    </row>
    <row r="77" spans="1:6" ht="15">
      <c r="A77" s="2" t="s">
        <v>87</v>
      </c>
      <c r="B77" s="6">
        <f t="shared" si="0"/>
        <v>39783</v>
      </c>
      <c r="C77" s="16">
        <f t="shared" si="1"/>
        <v>0.6354166666666666</v>
      </c>
      <c r="D77" s="7">
        <f t="shared" si="2"/>
        <v>292.30504483333334</v>
      </c>
      <c r="E77" s="7">
        <f t="shared" si="3"/>
        <v>-0.37806905555555553</v>
      </c>
      <c r="F77" s="7">
        <f t="shared" si="4"/>
        <v>5.808452645</v>
      </c>
    </row>
    <row r="78" spans="1:6" ht="15">
      <c r="A78" s="2" t="s">
        <v>88</v>
      </c>
      <c r="B78" s="6">
        <f t="shared" si="0"/>
        <v>39783</v>
      </c>
      <c r="C78" s="16">
        <f t="shared" si="1"/>
        <v>0.6458333333333334</v>
      </c>
      <c r="D78" s="7">
        <f t="shared" si="2"/>
        <v>292.3071531944445</v>
      </c>
      <c r="E78" s="7">
        <f t="shared" si="3"/>
        <v>-0.3780786111111111</v>
      </c>
      <c r="F78" s="7">
        <f t="shared" si="4"/>
        <v>5.808560134</v>
      </c>
    </row>
    <row r="79" spans="1:6" ht="15">
      <c r="A79" s="2" t="s">
        <v>89</v>
      </c>
      <c r="B79" s="6">
        <f t="shared" si="0"/>
        <v>39783</v>
      </c>
      <c r="C79" s="16">
        <f t="shared" si="1"/>
        <v>0.65625</v>
      </c>
      <c r="D79" s="7">
        <f t="shared" si="2"/>
        <v>292.30926169444444</v>
      </c>
      <c r="E79" s="7">
        <f t="shared" si="3"/>
        <v>-0.3780881944444444</v>
      </c>
      <c r="F79" s="7">
        <f t="shared" si="4"/>
        <v>5.808667606</v>
      </c>
    </row>
    <row r="80" spans="1:6" ht="15">
      <c r="A80" s="2" t="s">
        <v>90</v>
      </c>
      <c r="B80" s="6">
        <f t="shared" si="0"/>
        <v>39783</v>
      </c>
      <c r="C80" s="16">
        <f t="shared" si="1"/>
        <v>0.6666666666666666</v>
      </c>
      <c r="D80" s="7">
        <f t="shared" si="2"/>
        <v>292.31137030555556</v>
      </c>
      <c r="E80" s="7">
        <f t="shared" si="3"/>
        <v>-0.37809774999999995</v>
      </c>
      <c r="F80" s="7">
        <f t="shared" si="4"/>
        <v>5.808775059</v>
      </c>
    </row>
    <row r="81" spans="1:6" ht="15">
      <c r="A81" s="2" t="s">
        <v>91</v>
      </c>
      <c r="B81" s="6">
        <f aca="true" t="shared" si="5" ref="B81:B112">DATE(FIXED(MID(A81,9,4)),FIXED(MID(A81,4,3)),FIXED(MID(A81,1,3)))</f>
        <v>39783</v>
      </c>
      <c r="C81" s="16">
        <f aca="true" t="shared" si="6" ref="C81:C112">(FIXED(MID(A81,14,2))+FIXED(MID(A81,17,2))/60+FIXED(MID(A81,20,5))/3600)/24</f>
        <v>0.6770833333333334</v>
      </c>
      <c r="D81" s="7">
        <f aca="true" t="shared" si="7" ref="D81:D144">VALUE(MID(A81,27,3))+VALUE(MID(A81,31,2))/60+VALUE(MID(A81,34,7))/3600</f>
        <v>292.31347908333333</v>
      </c>
      <c r="E81" s="7">
        <f aca="true" t="shared" si="8" ref="E81:E144">(VALUE(MID(A81,44,2))+VALUE(MID(A81,47,2))/60+VALUE(MID(A81,50,7))/3600)*(IF(MID(A81,43,1)="-",-1,1))</f>
        <v>-0.37810730555555555</v>
      </c>
      <c r="F81" s="7">
        <f aca="true" t="shared" si="9" ref="F81:F144">VALUE(MID(A81,59,14))</f>
        <v>5.808882495</v>
      </c>
    </row>
    <row r="82" spans="1:6" ht="15">
      <c r="A82" s="2" t="s">
        <v>92</v>
      </c>
      <c r="B82" s="6">
        <f t="shared" si="5"/>
        <v>39783</v>
      </c>
      <c r="C82" s="16">
        <f t="shared" si="6"/>
        <v>0.6875</v>
      </c>
      <c r="D82" s="7">
        <f t="shared" si="7"/>
        <v>292.315588</v>
      </c>
      <c r="E82" s="7">
        <f t="shared" si="8"/>
        <v>-0.37811688888888884</v>
      </c>
      <c r="F82" s="7">
        <f t="shared" si="9"/>
        <v>5.808989913</v>
      </c>
    </row>
    <row r="83" spans="1:6" ht="15">
      <c r="A83" s="2" t="s">
        <v>93</v>
      </c>
      <c r="B83" s="6">
        <f t="shared" si="5"/>
        <v>39783</v>
      </c>
      <c r="C83" s="16">
        <f t="shared" si="6"/>
        <v>0.6979166666666666</v>
      </c>
      <c r="D83" s="7">
        <f t="shared" si="7"/>
        <v>292.3176970555555</v>
      </c>
      <c r="E83" s="7">
        <f t="shared" si="8"/>
        <v>-0.37812644444444443</v>
      </c>
      <c r="F83" s="7">
        <f t="shared" si="9"/>
        <v>5.809097313</v>
      </c>
    </row>
    <row r="84" spans="1:6" ht="15">
      <c r="A84" s="2" t="s">
        <v>94</v>
      </c>
      <c r="B84" s="6">
        <f t="shared" si="5"/>
        <v>39783</v>
      </c>
      <c r="C84" s="16">
        <f t="shared" si="6"/>
        <v>0.7083333333333334</v>
      </c>
      <c r="D84" s="7">
        <f t="shared" si="7"/>
        <v>292.31980625</v>
      </c>
      <c r="E84" s="7">
        <f t="shared" si="8"/>
        <v>-0.3781360277777778</v>
      </c>
      <c r="F84" s="7">
        <f t="shared" si="9"/>
        <v>5.809204695</v>
      </c>
    </row>
    <row r="85" spans="1:6" ht="15">
      <c r="A85" s="2" t="s">
        <v>95</v>
      </c>
      <c r="B85" s="6">
        <f t="shared" si="5"/>
        <v>39783</v>
      </c>
      <c r="C85" s="16">
        <f t="shared" si="6"/>
        <v>0.71875</v>
      </c>
      <c r="D85" s="7">
        <f t="shared" si="7"/>
        <v>292.3219156111111</v>
      </c>
      <c r="E85" s="7">
        <f t="shared" si="8"/>
        <v>-0.3781455833333333</v>
      </c>
      <c r="F85" s="7">
        <f t="shared" si="9"/>
        <v>5.80931206</v>
      </c>
    </row>
    <row r="86" spans="1:6" ht="15">
      <c r="A86" s="2" t="s">
        <v>96</v>
      </c>
      <c r="B86" s="6">
        <f t="shared" si="5"/>
        <v>39783</v>
      </c>
      <c r="C86" s="16">
        <f t="shared" si="6"/>
        <v>0.7291666666666666</v>
      </c>
      <c r="D86" s="7">
        <f t="shared" si="7"/>
        <v>292.3240250833333</v>
      </c>
      <c r="E86" s="7">
        <f t="shared" si="8"/>
        <v>-0.37815516666666665</v>
      </c>
      <c r="F86" s="7">
        <f t="shared" si="9"/>
        <v>5.809419406</v>
      </c>
    </row>
    <row r="87" spans="1:6" ht="15">
      <c r="A87" s="2" t="s">
        <v>97</v>
      </c>
      <c r="B87" s="6">
        <f t="shared" si="5"/>
        <v>39783</v>
      </c>
      <c r="C87" s="16">
        <f t="shared" si="6"/>
        <v>0.7395833333333334</v>
      </c>
      <c r="D87" s="7">
        <f t="shared" si="7"/>
        <v>292.3261346944444</v>
      </c>
      <c r="E87" s="7">
        <f t="shared" si="8"/>
        <v>-0.3781647222222222</v>
      </c>
      <c r="F87" s="7">
        <f t="shared" si="9"/>
        <v>5.809526734</v>
      </c>
    </row>
    <row r="88" spans="1:6" ht="15">
      <c r="A88" s="2" t="s">
        <v>98</v>
      </c>
      <c r="B88" s="6">
        <f t="shared" si="5"/>
        <v>39783</v>
      </c>
      <c r="C88" s="16">
        <f t="shared" si="6"/>
        <v>0.75</v>
      </c>
      <c r="D88" s="7">
        <f t="shared" si="7"/>
        <v>292.32824444444446</v>
      </c>
      <c r="E88" s="7">
        <f t="shared" si="8"/>
        <v>-0.37817430555555553</v>
      </c>
      <c r="F88" s="7">
        <f t="shared" si="9"/>
        <v>5.809634045</v>
      </c>
    </row>
    <row r="89" spans="1:6" ht="15">
      <c r="A89" s="2" t="s">
        <v>99</v>
      </c>
      <c r="B89" s="6">
        <f t="shared" si="5"/>
        <v>39783</v>
      </c>
      <c r="C89" s="16">
        <f t="shared" si="6"/>
        <v>0.7604166666666666</v>
      </c>
      <c r="D89" s="7">
        <f t="shared" si="7"/>
        <v>292.3303543611111</v>
      </c>
      <c r="E89" s="7">
        <f t="shared" si="8"/>
        <v>-0.3781838611111111</v>
      </c>
      <c r="F89" s="7">
        <f t="shared" si="9"/>
        <v>5.809741338</v>
      </c>
    </row>
    <row r="90" spans="1:6" ht="15">
      <c r="A90" s="2" t="s">
        <v>100</v>
      </c>
      <c r="B90" s="6">
        <f t="shared" si="5"/>
        <v>39783</v>
      </c>
      <c r="C90" s="16">
        <f t="shared" si="6"/>
        <v>0.7708333333333334</v>
      </c>
      <c r="D90" s="7">
        <f t="shared" si="7"/>
        <v>292.33246438888887</v>
      </c>
      <c r="E90" s="7">
        <f t="shared" si="8"/>
        <v>-0.3781934444444444</v>
      </c>
      <c r="F90" s="7">
        <f t="shared" si="9"/>
        <v>5.809848613</v>
      </c>
    </row>
    <row r="91" spans="1:6" ht="15">
      <c r="A91" s="2" t="s">
        <v>101</v>
      </c>
      <c r="B91" s="6">
        <f t="shared" si="5"/>
        <v>39783</v>
      </c>
      <c r="C91" s="16">
        <f t="shared" si="6"/>
        <v>0.78125</v>
      </c>
      <c r="D91" s="7">
        <f t="shared" si="7"/>
        <v>292.33457455555555</v>
      </c>
      <c r="E91" s="7">
        <f t="shared" si="8"/>
        <v>-0.37820302777777776</v>
      </c>
      <c r="F91" s="7">
        <f t="shared" si="9"/>
        <v>5.80995587</v>
      </c>
    </row>
    <row r="92" spans="1:6" ht="15">
      <c r="A92" s="2" t="s">
        <v>102</v>
      </c>
      <c r="B92" s="6">
        <f t="shared" si="5"/>
        <v>39783</v>
      </c>
      <c r="C92" s="16">
        <f t="shared" si="6"/>
        <v>0.7916666666666666</v>
      </c>
      <c r="D92" s="7">
        <f t="shared" si="7"/>
        <v>292.3366848888889</v>
      </c>
      <c r="E92" s="7">
        <f t="shared" si="8"/>
        <v>-0.3782125833333333</v>
      </c>
      <c r="F92" s="7">
        <f t="shared" si="9"/>
        <v>5.810063109</v>
      </c>
    </row>
    <row r="93" spans="1:6" ht="15">
      <c r="A93" s="2" t="s">
        <v>103</v>
      </c>
      <c r="B93" s="6">
        <f t="shared" si="5"/>
        <v>39783</v>
      </c>
      <c r="C93" s="16">
        <f t="shared" si="6"/>
        <v>0.8020833333333334</v>
      </c>
      <c r="D93" s="7">
        <f t="shared" si="7"/>
        <v>292.33879533333334</v>
      </c>
      <c r="E93" s="7">
        <f t="shared" si="8"/>
        <v>-0.37822216666666664</v>
      </c>
      <c r="F93" s="7">
        <f t="shared" si="9"/>
        <v>5.81017033</v>
      </c>
    </row>
    <row r="94" spans="1:6" ht="15">
      <c r="A94" s="2" t="s">
        <v>104</v>
      </c>
      <c r="B94" s="6">
        <f t="shared" si="5"/>
        <v>39783</v>
      </c>
      <c r="C94" s="16">
        <f t="shared" si="6"/>
        <v>0.8125</v>
      </c>
      <c r="D94" s="7">
        <f t="shared" si="7"/>
        <v>292.34090594444444</v>
      </c>
      <c r="E94" s="7">
        <f t="shared" si="8"/>
        <v>-0.37823175</v>
      </c>
      <c r="F94" s="7">
        <f t="shared" si="9"/>
        <v>5.810277533</v>
      </c>
    </row>
    <row r="95" spans="1:6" ht="15">
      <c r="A95" s="2" t="s">
        <v>105</v>
      </c>
      <c r="B95" s="6">
        <f t="shared" si="5"/>
        <v>39783</v>
      </c>
      <c r="C95" s="16">
        <f t="shared" si="6"/>
        <v>0.8229166666666666</v>
      </c>
      <c r="D95" s="7">
        <f t="shared" si="7"/>
        <v>292.34301666666664</v>
      </c>
      <c r="E95" s="7">
        <f t="shared" si="8"/>
        <v>-0.3782413055555555</v>
      </c>
      <c r="F95" s="7">
        <f t="shared" si="9"/>
        <v>5.810384718</v>
      </c>
    </row>
    <row r="96" spans="1:6" ht="15">
      <c r="A96" s="2" t="s">
        <v>106</v>
      </c>
      <c r="B96" s="6">
        <f t="shared" si="5"/>
        <v>39783</v>
      </c>
      <c r="C96" s="16">
        <f t="shared" si="6"/>
        <v>0.8333333333333334</v>
      </c>
      <c r="D96" s="7">
        <f t="shared" si="7"/>
        <v>292.34512755555556</v>
      </c>
      <c r="E96" s="7">
        <f t="shared" si="8"/>
        <v>-0.37825088888888886</v>
      </c>
      <c r="F96" s="7">
        <f t="shared" si="9"/>
        <v>5.810491886</v>
      </c>
    </row>
    <row r="97" spans="1:6" ht="15">
      <c r="A97" s="2" t="s">
        <v>107</v>
      </c>
      <c r="B97" s="6">
        <f t="shared" si="5"/>
        <v>39783</v>
      </c>
      <c r="C97" s="16">
        <f t="shared" si="6"/>
        <v>0.84375</v>
      </c>
      <c r="D97" s="7">
        <f t="shared" si="7"/>
        <v>292.3472385833333</v>
      </c>
      <c r="E97" s="7">
        <f t="shared" si="8"/>
        <v>-0.3782604722222222</v>
      </c>
      <c r="F97" s="7">
        <f t="shared" si="9"/>
        <v>5.810599035</v>
      </c>
    </row>
    <row r="98" spans="1:6" ht="15">
      <c r="A98" s="2" t="s">
        <v>108</v>
      </c>
      <c r="B98" s="6">
        <f t="shared" si="5"/>
        <v>39783</v>
      </c>
      <c r="C98" s="16">
        <f t="shared" si="6"/>
        <v>0.8541666666666666</v>
      </c>
      <c r="D98" s="7">
        <f t="shared" si="7"/>
        <v>292.3493497222222</v>
      </c>
      <c r="E98" s="7">
        <f t="shared" si="8"/>
        <v>-0.37827005555555554</v>
      </c>
      <c r="F98" s="7">
        <f t="shared" si="9"/>
        <v>5.810706167</v>
      </c>
    </row>
    <row r="99" spans="1:6" ht="15">
      <c r="A99" s="2" t="s">
        <v>109</v>
      </c>
      <c r="B99" s="6">
        <f t="shared" si="5"/>
        <v>39783</v>
      </c>
      <c r="C99" s="16">
        <f t="shared" si="6"/>
        <v>0.8645833333333334</v>
      </c>
      <c r="D99" s="7">
        <f t="shared" si="7"/>
        <v>292.3514610277778</v>
      </c>
      <c r="E99" s="7">
        <f t="shared" si="8"/>
        <v>-0.3782796111111111</v>
      </c>
      <c r="F99" s="7">
        <f t="shared" si="9"/>
        <v>5.81081328</v>
      </c>
    </row>
    <row r="100" spans="1:6" ht="15">
      <c r="A100" s="2" t="s">
        <v>110</v>
      </c>
      <c r="B100" s="6">
        <f t="shared" si="5"/>
        <v>39783</v>
      </c>
      <c r="C100" s="16">
        <f t="shared" si="6"/>
        <v>0.875</v>
      </c>
      <c r="D100" s="7">
        <f t="shared" si="7"/>
        <v>292.35357247222225</v>
      </c>
      <c r="E100" s="7">
        <f t="shared" si="8"/>
        <v>-0.3782891944444444</v>
      </c>
      <c r="F100" s="7">
        <f t="shared" si="9"/>
        <v>5.810920376</v>
      </c>
    </row>
    <row r="101" spans="1:6" ht="15">
      <c r="A101" s="2" t="s">
        <v>111</v>
      </c>
      <c r="B101" s="6">
        <f t="shared" si="5"/>
        <v>39783</v>
      </c>
      <c r="C101" s="16">
        <f t="shared" si="6"/>
        <v>0.8854166666666666</v>
      </c>
      <c r="D101" s="7">
        <f t="shared" si="7"/>
        <v>292.3556840277778</v>
      </c>
      <c r="E101" s="7">
        <f t="shared" si="8"/>
        <v>-0.37829877777777776</v>
      </c>
      <c r="F101" s="7">
        <f t="shared" si="9"/>
        <v>5.811027454</v>
      </c>
    </row>
    <row r="102" spans="1:6" ht="15">
      <c r="A102" s="2" t="s">
        <v>112</v>
      </c>
      <c r="B102" s="6">
        <f t="shared" si="5"/>
        <v>39783</v>
      </c>
      <c r="C102" s="16">
        <f t="shared" si="6"/>
        <v>0.8958333333333334</v>
      </c>
      <c r="D102" s="7">
        <f t="shared" si="7"/>
        <v>292.35779575000004</v>
      </c>
      <c r="E102" s="7">
        <f t="shared" si="8"/>
        <v>-0.3783083611111111</v>
      </c>
      <c r="F102" s="7">
        <f t="shared" si="9"/>
        <v>5.811134514</v>
      </c>
    </row>
    <row r="103" spans="1:6" ht="15">
      <c r="A103" s="2" t="s">
        <v>113</v>
      </c>
      <c r="B103" s="6">
        <f t="shared" si="5"/>
        <v>39783</v>
      </c>
      <c r="C103" s="16">
        <f t="shared" si="6"/>
        <v>0.90625</v>
      </c>
      <c r="D103" s="7">
        <f t="shared" si="7"/>
        <v>292.3599076111111</v>
      </c>
      <c r="E103" s="7">
        <f t="shared" si="8"/>
        <v>-0.37831794444444444</v>
      </c>
      <c r="F103" s="7">
        <f t="shared" si="9"/>
        <v>5.811241556</v>
      </c>
    </row>
    <row r="104" spans="1:6" ht="15">
      <c r="A104" s="2" t="s">
        <v>114</v>
      </c>
      <c r="B104" s="6">
        <f t="shared" si="5"/>
        <v>39783</v>
      </c>
      <c r="C104" s="16">
        <f t="shared" si="6"/>
        <v>0.9166666666666666</v>
      </c>
      <c r="D104" s="7">
        <f t="shared" si="7"/>
        <v>292.3620196111111</v>
      </c>
      <c r="E104" s="7">
        <f t="shared" si="8"/>
        <v>-0.37832752777777773</v>
      </c>
      <c r="F104" s="7">
        <f t="shared" si="9"/>
        <v>5.81134858</v>
      </c>
    </row>
    <row r="105" spans="1:6" ht="15">
      <c r="A105" s="2" t="s">
        <v>115</v>
      </c>
      <c r="B105" s="6">
        <f t="shared" si="5"/>
        <v>39783</v>
      </c>
      <c r="C105" s="16">
        <f t="shared" si="6"/>
        <v>0.9270833333333334</v>
      </c>
      <c r="D105" s="7">
        <f t="shared" si="7"/>
        <v>292.36413175</v>
      </c>
      <c r="E105" s="7">
        <f t="shared" si="8"/>
        <v>-0.37833711111111107</v>
      </c>
      <c r="F105" s="7">
        <f t="shared" si="9"/>
        <v>5.811455586</v>
      </c>
    </row>
    <row r="106" spans="1:6" ht="15">
      <c r="A106" s="2" t="s">
        <v>116</v>
      </c>
      <c r="B106" s="6">
        <f t="shared" si="5"/>
        <v>39783</v>
      </c>
      <c r="C106" s="16">
        <f t="shared" si="6"/>
        <v>0.9375</v>
      </c>
      <c r="D106" s="7">
        <f t="shared" si="7"/>
        <v>292.3662440277778</v>
      </c>
      <c r="E106" s="7">
        <f t="shared" si="8"/>
        <v>-0.3783466944444444</v>
      </c>
      <c r="F106" s="7">
        <f t="shared" si="9"/>
        <v>5.811562574</v>
      </c>
    </row>
    <row r="107" spans="1:6" ht="15">
      <c r="A107" s="2" t="s">
        <v>117</v>
      </c>
      <c r="B107" s="6">
        <f t="shared" si="5"/>
        <v>39783</v>
      </c>
      <c r="C107" s="16">
        <f t="shared" si="6"/>
        <v>0.9479166666666666</v>
      </c>
      <c r="D107" s="7">
        <f t="shared" si="7"/>
        <v>292.36835644444443</v>
      </c>
      <c r="E107" s="7">
        <f t="shared" si="8"/>
        <v>-0.37835627777777775</v>
      </c>
      <c r="F107" s="7">
        <f t="shared" si="9"/>
        <v>5.811669545</v>
      </c>
    </row>
    <row r="108" spans="1:6" ht="15">
      <c r="A108" s="2" t="s">
        <v>118</v>
      </c>
      <c r="B108" s="6">
        <f t="shared" si="5"/>
        <v>39783</v>
      </c>
      <c r="C108" s="16">
        <f t="shared" si="6"/>
        <v>0.9583333333333334</v>
      </c>
      <c r="D108" s="7">
        <f t="shared" si="7"/>
        <v>292.370469</v>
      </c>
      <c r="E108" s="7">
        <f t="shared" si="8"/>
        <v>-0.3783658611111111</v>
      </c>
      <c r="F108" s="7">
        <f t="shared" si="9"/>
        <v>5.811776497</v>
      </c>
    </row>
    <row r="109" spans="1:6" ht="15">
      <c r="A109" s="2" t="s">
        <v>119</v>
      </c>
      <c r="B109" s="6">
        <f t="shared" si="5"/>
        <v>39783</v>
      </c>
      <c r="C109" s="16">
        <f t="shared" si="6"/>
        <v>0.96875</v>
      </c>
      <c r="D109" s="7">
        <f t="shared" si="7"/>
        <v>292.3725816944445</v>
      </c>
      <c r="E109" s="7">
        <f t="shared" si="8"/>
        <v>-0.37837544444444443</v>
      </c>
      <c r="F109" s="7">
        <f t="shared" si="9"/>
        <v>5.811883431</v>
      </c>
    </row>
    <row r="110" spans="1:6" ht="15">
      <c r="A110" s="2" t="s">
        <v>120</v>
      </c>
      <c r="B110" s="6">
        <f t="shared" si="5"/>
        <v>39783</v>
      </c>
      <c r="C110" s="16">
        <f t="shared" si="6"/>
        <v>0.9791666666666666</v>
      </c>
      <c r="D110" s="7">
        <f t="shared" si="7"/>
        <v>292.37469452777776</v>
      </c>
      <c r="E110" s="7">
        <f t="shared" si="8"/>
        <v>-0.37838502777777777</v>
      </c>
      <c r="F110" s="7">
        <f t="shared" si="9"/>
        <v>5.811990348</v>
      </c>
    </row>
    <row r="111" spans="1:6" ht="15">
      <c r="A111" s="2" t="s">
        <v>121</v>
      </c>
      <c r="B111" s="6">
        <f t="shared" si="5"/>
        <v>39783</v>
      </c>
      <c r="C111" s="16">
        <f t="shared" si="6"/>
        <v>0.9895833333333334</v>
      </c>
      <c r="D111" s="7">
        <f t="shared" si="7"/>
        <v>292.3768075</v>
      </c>
      <c r="E111" s="7">
        <f t="shared" si="8"/>
        <v>-0.37839461111111106</v>
      </c>
      <c r="F111" s="7">
        <f t="shared" si="9"/>
        <v>5.812097247</v>
      </c>
    </row>
    <row r="112" spans="1:6" ht="15">
      <c r="A112" s="2" t="s">
        <v>122</v>
      </c>
      <c r="B112" s="6">
        <f t="shared" si="5"/>
        <v>39784</v>
      </c>
      <c r="C112" s="16">
        <f t="shared" si="6"/>
        <v>0</v>
      </c>
      <c r="D112" s="7">
        <f t="shared" si="7"/>
        <v>292.37892061111114</v>
      </c>
      <c r="E112" s="7">
        <f t="shared" si="8"/>
        <v>-0.3784041944444444</v>
      </c>
      <c r="F112" s="7">
        <f t="shared" si="9"/>
        <v>5.812204127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phm</cp:lastModifiedBy>
  <dcterms:created xsi:type="dcterms:W3CDTF">2006-12-06T17:34:07Z</dcterms:created>
  <dcterms:modified xsi:type="dcterms:W3CDTF">2008-11-07T21:16:12Z</dcterms:modified>
  <cp:category/>
  <cp:version/>
  <cp:contentType/>
  <cp:contentStatus/>
</cp:coreProperties>
</file>