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20" windowHeight="7410" activeTab="0"/>
  </bookViews>
  <sheets>
    <sheet name="Rel. masse_lum.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<sst xmlns="http://schemas.openxmlformats.org/spreadsheetml/2006/main" count="63" uniqueCount="60">
  <si>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Type</t>
  </si>
  <si>
    <t>spectral</t>
  </si>
  <si>
    <t>Rayon</t>
  </si>
  <si>
    <t>Masse</t>
  </si>
  <si>
    <t>Luminosité</t>
  </si>
  <si>
    <t>Température</t>
  </si>
  <si>
    <t>K</t>
  </si>
  <si>
    <t>O5</t>
  </si>
  <si>
    <t>Zeta Puppis</t>
  </si>
  <si>
    <t>B0</t>
  </si>
  <si>
    <t>Phi1 Orionis</t>
  </si>
  <si>
    <t>B5</t>
  </si>
  <si>
    <t>Pi Andromedae A</t>
  </si>
  <si>
    <t>A0</t>
  </si>
  <si>
    <t>Alpha Coronae Borealis A</t>
  </si>
  <si>
    <t>A5</t>
  </si>
  <si>
    <t>Beta Pictoris</t>
  </si>
  <si>
    <t>F0</t>
  </si>
  <si>
    <t>Gamma Virginis</t>
  </si>
  <si>
    <t>F5</t>
  </si>
  <si>
    <t>Eta Arietis</t>
  </si>
  <si>
    <t>G0</t>
  </si>
  <si>
    <t>Beta Comae Berenices</t>
  </si>
  <si>
    <t>G2</t>
  </si>
  <si>
    <t>Soleil</t>
  </si>
  <si>
    <t>G5</t>
  </si>
  <si>
    <t>Alpha Mensae</t>
  </si>
  <si>
    <t>K0</t>
  </si>
  <si>
    <t>70 Ophiuchi A</t>
  </si>
  <si>
    <t>K5</t>
  </si>
  <si>
    <t>61 Cygni A</t>
  </si>
  <si>
    <t>M0</t>
  </si>
  <si>
    <t>Gliese 18525</t>
  </si>
  <si>
    <t>M5</t>
  </si>
  <si>
    <t>EZ Aquarii A</t>
  </si>
  <si>
    <t>M8</t>
  </si>
  <si>
    <t>—</t>
  </si>
  <si>
    <t>Étoile de Van Biesbroeck2</t>
  </si>
  <si>
    <t>Exemples</t>
  </si>
  <si>
    <t> 1.00</t>
  </si>
  <si>
    <t>Réactions nucléaire, Luminosité et Masse</t>
  </si>
  <si>
    <t>Tables d'étoiles</t>
  </si>
  <si>
    <t>log10(M)</t>
  </si>
  <si>
    <t>log10(L)</t>
  </si>
  <si>
    <t>Temps de vie</t>
  </si>
  <si>
    <t>Masse soleil</t>
  </si>
  <si>
    <t>Luminosité Soleil</t>
  </si>
  <si>
    <t>kg</t>
  </si>
  <si>
    <r>
      <t xml:space="preserve">coef. </t>
    </r>
    <r>
      <rPr>
        <sz val="10"/>
        <rFont val="Symbol"/>
        <family val="1"/>
      </rPr>
      <t>a</t>
    </r>
  </si>
  <si>
    <t>Perte de masse</t>
  </si>
  <si>
    <t>watts</t>
  </si>
  <si>
    <t>m</t>
  </si>
  <si>
    <t>Log m</t>
  </si>
  <si>
    <t>Log T</t>
  </si>
  <si>
    <t>kg / s</t>
  </si>
  <si>
    <t>(s)</t>
  </si>
  <si>
    <t>T</t>
  </si>
  <si>
    <t xml:space="preserve"> (années)</t>
  </si>
  <si>
    <t xml:space="preserve">T </t>
  </si>
  <si>
    <t>milliards ans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</si>
</sst>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0.0000"/>
    <numFmt numFmtId="168" formatCode="0.0"/>
    <numFmt numFmtId="169" formatCode="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sz val="10"/>
      <name val="Symbol"/>
      <family val="1"/>
    </font>
    <font>
      <b/>
      <sz val="8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9.5"/>
      <name val="Arial"/>
      <family val="0"/>
    </font>
    <font>
      <b/>
      <i/>
      <sz val="12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11" fontId="0" fillId="2" borderId="1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0" fillId="2" borderId="8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1" fontId="0" fillId="0" borderId="14" xfId="0" applyNumberFormat="1" applyBorder="1" applyAlignment="1">
      <alignment wrapText="1"/>
    </xf>
    <xf numFmtId="0" fontId="0" fillId="0" borderId="15" xfId="0" applyBorder="1" applyAlignment="1">
      <alignment/>
    </xf>
    <xf numFmtId="11" fontId="0" fillId="2" borderId="16" xfId="0" applyNumberFormat="1" applyFill="1" applyBorder="1" applyAlignment="1">
      <alignment/>
    </xf>
    <xf numFmtId="167" fontId="0" fillId="2" borderId="16" xfId="0" applyNumberFormat="1" applyFill="1" applyBorder="1" applyAlignment="1">
      <alignment/>
    </xf>
    <xf numFmtId="167" fontId="0" fillId="2" borderId="17" xfId="0" applyNumberFormat="1" applyFill="1" applyBorder="1" applyAlignment="1">
      <alignment/>
    </xf>
    <xf numFmtId="0" fontId="0" fillId="3" borderId="7" xfId="0" applyFill="1" applyBorder="1" applyAlignment="1">
      <alignment/>
    </xf>
    <xf numFmtId="169" fontId="0" fillId="2" borderId="1" xfId="0" applyNumberFormat="1" applyFill="1" applyBorder="1" applyAlignment="1">
      <alignment/>
    </xf>
    <xf numFmtId="0" fontId="0" fillId="2" borderId="18" xfId="0" applyFill="1" applyBorder="1" applyAlignment="1">
      <alignment horizontal="right"/>
    </xf>
    <xf numFmtId="166" fontId="0" fillId="2" borderId="19" xfId="0" applyNumberForma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Relation masse-luminosité</a:t>
            </a:r>
          </a:p>
        </c:rich>
      </c:tx>
      <c:layout>
        <c:manualLayout>
          <c:xMode val="factor"/>
          <c:yMode val="factor"/>
          <c:x val="-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4175"/>
          <c:w val="0.936"/>
          <c:h val="0.93"/>
        </c:manualLayout>
      </c:layout>
      <c:scatterChart>
        <c:scatterStyle val="lineMarker"/>
        <c:varyColors val="0"/>
        <c:ser>
          <c:idx val="0"/>
          <c:order val="0"/>
          <c:tx>
            <c:v>masse-lumonosité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'Rel. masse_lum.'!$C$7:$C$20</c:f>
              <c:numCache/>
            </c:numRef>
          </c:xVal>
          <c:yVal>
            <c:numRef>
              <c:f>'Rel. masse_lum.'!$D$7:$D$20</c:f>
              <c:numCache/>
            </c:numRef>
          </c:yVal>
          <c:smooth val="0"/>
        </c:ser>
        <c:axId val="65167686"/>
        <c:axId val="49638263"/>
      </c:scatterChart>
      <c:valAx>
        <c:axId val="65167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Luminosité (L sol)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49638263"/>
        <c:crosses val="autoZero"/>
        <c:crossBetween val="midCat"/>
        <c:dispUnits/>
      </c:valAx>
      <c:valAx>
        <c:axId val="49638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Masse (M sol)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651676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Relation masse - luminosité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6075"/>
          <c:w val="0.932"/>
          <c:h val="0.87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'Rel. masse_lum.'!$D$26:$D$39</c:f>
              <c:numCache/>
            </c:numRef>
          </c:xVal>
          <c:yVal>
            <c:numRef>
              <c:f>'Rel. masse_lum.'!$E$26:$E$39</c:f>
              <c:numCache/>
            </c:numRef>
          </c:yVal>
          <c:smooth val="0"/>
        </c:ser>
        <c:axId val="44091184"/>
        <c:axId val="61276337"/>
      </c:scatterChart>
      <c:valAx>
        <c:axId val="44091184"/>
        <c:scaling>
          <c:orientation val="minMax"/>
          <c:max val="1.75"/>
          <c:min val="-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Log10 M  (M sol)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61276337"/>
        <c:crossesAt val="-3"/>
        <c:crossBetween val="midCat"/>
        <c:dispUnits/>
        <c:majorUnit val="0.25"/>
      </c:valAx>
      <c:valAx>
        <c:axId val="61276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Log10 L (L sol)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44091184"/>
        <c:crossesAt val="-0.75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Temps de vie des étoiles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46"/>
          <c:w val="0.93925"/>
          <c:h val="0.9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'Rel. masse_lum.'!$F$51:$F$68</c:f>
              <c:numCache/>
            </c:numRef>
          </c:xVal>
          <c:yVal>
            <c:numRef>
              <c:f>'Rel. masse_lum.'!$G$51:$G$68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'Rel. masse_lum.'!$F$57</c:f>
              <c:numCache/>
            </c:numRef>
          </c:xVal>
          <c:yVal>
            <c:numRef>
              <c:f>'Rel. masse_lum.'!$G$57</c:f>
              <c:numCache/>
            </c:numRef>
          </c:yVal>
          <c:smooth val="0"/>
        </c:ser>
        <c:axId val="14616122"/>
        <c:axId val="64436235"/>
      </c:scatterChart>
      <c:valAx>
        <c:axId val="1461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log10(M/Msol)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crossAx val="64436235"/>
        <c:crossesAt val="5"/>
        <c:crossBetween val="midCat"/>
        <c:dispUnits/>
        <c:minorUnit val="0.25"/>
      </c:valAx>
      <c:valAx>
        <c:axId val="64436235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log(T milliards d'années)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crossAx val="14616122"/>
        <c:crossesAt val="-2.5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Relation masse-luminosité</a:t>
            </a:r>
          </a:p>
        </c:rich>
      </c:tx>
      <c:layout>
        <c:manualLayout>
          <c:xMode val="factor"/>
          <c:yMode val="factor"/>
          <c:x val="-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43"/>
          <c:w val="0.98025"/>
          <c:h val="0.92875"/>
        </c:manualLayout>
      </c:layout>
      <c:scatterChart>
        <c:scatterStyle val="lineMarker"/>
        <c:varyColors val="0"/>
        <c:ser>
          <c:idx val="0"/>
          <c:order val="0"/>
          <c:tx>
            <c:v>masse-lumonosité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'Rel. masse_lum.'!$C$7:$C$20</c:f>
              <c:numCache/>
            </c:numRef>
          </c:xVal>
          <c:yVal>
            <c:numRef>
              <c:f>'Rel. masse_lum.'!$D$7:$D$20</c:f>
              <c:numCache/>
            </c:numRef>
          </c:yVal>
          <c:smooth val="0"/>
        </c:ser>
        <c:axId val="43055204"/>
        <c:axId val="51952517"/>
      </c:scatterChart>
      <c:valAx>
        <c:axId val="4305520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Luminosité (log10 de L sol)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51952517"/>
        <c:crossesAt val="0.001"/>
        <c:crossBetween val="midCat"/>
        <c:dispUnits/>
      </c:valAx>
      <c:valAx>
        <c:axId val="5195251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Masse (log10 M sol)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43055204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38100</xdr:rowOff>
    </xdr:from>
    <xdr:to>
      <xdr:col>11</xdr:col>
      <xdr:colOff>619125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7058025" y="38100"/>
        <a:ext cx="34956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22</xdr:row>
      <xdr:rowOff>104775</xdr:rowOff>
    </xdr:from>
    <xdr:to>
      <xdr:col>11</xdr:col>
      <xdr:colOff>695325</xdr:colOff>
      <xdr:row>43</xdr:row>
      <xdr:rowOff>142875</xdr:rowOff>
    </xdr:to>
    <xdr:graphicFrame>
      <xdr:nvGraphicFramePr>
        <xdr:cNvPr id="2" name="Chart 5"/>
        <xdr:cNvGraphicFramePr/>
      </xdr:nvGraphicFramePr>
      <xdr:xfrm>
        <a:off x="7038975" y="4591050"/>
        <a:ext cx="35909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49</xdr:row>
      <xdr:rowOff>104775</xdr:rowOff>
    </xdr:from>
    <xdr:to>
      <xdr:col>13</xdr:col>
      <xdr:colOff>409575</xdr:colOff>
      <xdr:row>77</xdr:row>
      <xdr:rowOff>142875</xdr:rowOff>
    </xdr:to>
    <xdr:graphicFrame>
      <xdr:nvGraphicFramePr>
        <xdr:cNvPr id="3" name="Chart 14"/>
        <xdr:cNvGraphicFramePr/>
      </xdr:nvGraphicFramePr>
      <xdr:xfrm>
        <a:off x="6953250" y="9172575"/>
        <a:ext cx="4914900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304800</xdr:colOff>
      <xdr:row>0</xdr:row>
      <xdr:rowOff>38100</xdr:rowOff>
    </xdr:from>
    <xdr:to>
      <xdr:col>16</xdr:col>
      <xdr:colOff>752475</xdr:colOff>
      <xdr:row>22</xdr:row>
      <xdr:rowOff>28575</xdr:rowOff>
    </xdr:to>
    <xdr:graphicFrame>
      <xdr:nvGraphicFramePr>
        <xdr:cNvPr id="4" name="Chart 15"/>
        <xdr:cNvGraphicFramePr/>
      </xdr:nvGraphicFramePr>
      <xdr:xfrm>
        <a:off x="11001375" y="38100"/>
        <a:ext cx="34956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70" zoomScaleNormal="70" workbookViewId="0" topLeftCell="A12">
      <selection activeCell="F51" sqref="F51"/>
    </sheetView>
  </sheetViews>
  <sheetFormatPr defaultColWidth="11.421875" defaultRowHeight="12.75"/>
  <cols>
    <col min="1" max="2" width="15.7109375" style="0" customWidth="1"/>
    <col min="5" max="5" width="12.7109375" style="0" customWidth="1"/>
    <col min="6" max="6" width="23.57421875" style="0" customWidth="1"/>
    <col min="7" max="7" width="12.7109375" style="0" customWidth="1"/>
  </cols>
  <sheetData>
    <row r="1" ht="18.75">
      <c r="A1" s="1" t="s">
        <v>40</v>
      </c>
    </row>
    <row r="3" ht="15">
      <c r="A3" s="8" t="s">
        <v>41</v>
      </c>
    </row>
    <row r="4" ht="12.75" customHeight="1" thickBot="1"/>
    <row r="5" spans="1:6" ht="16.5" customHeight="1" thickTop="1">
      <c r="A5" s="33" t="s">
        <v>0</v>
      </c>
      <c r="B5" s="34" t="s">
        <v>2</v>
      </c>
      <c r="C5" s="34" t="s">
        <v>3</v>
      </c>
      <c r="D5" s="34" t="s">
        <v>4</v>
      </c>
      <c r="E5" s="34" t="s">
        <v>5</v>
      </c>
      <c r="F5" s="35" t="s">
        <v>38</v>
      </c>
    </row>
    <row r="6" spans="1:6" ht="16.5" customHeight="1">
      <c r="A6" s="36" t="s">
        <v>1</v>
      </c>
      <c r="B6" s="5"/>
      <c r="C6" s="5"/>
      <c r="D6" s="5"/>
      <c r="E6" s="5" t="s">
        <v>6</v>
      </c>
      <c r="F6" s="37"/>
    </row>
    <row r="7" spans="1:6" ht="16.5" customHeight="1">
      <c r="A7" s="38" t="s">
        <v>7</v>
      </c>
      <c r="B7" s="2">
        <v>18</v>
      </c>
      <c r="C7" s="2">
        <v>40</v>
      </c>
      <c r="D7" s="2">
        <v>500000</v>
      </c>
      <c r="E7" s="2">
        <v>38000</v>
      </c>
      <c r="F7" s="39" t="s">
        <v>8</v>
      </c>
    </row>
    <row r="8" spans="1:6" ht="16.5" customHeight="1">
      <c r="A8" s="38" t="s">
        <v>9</v>
      </c>
      <c r="B8" s="2">
        <v>7.4</v>
      </c>
      <c r="C8" s="2">
        <v>18</v>
      </c>
      <c r="D8" s="2">
        <v>20000</v>
      </c>
      <c r="E8" s="2">
        <v>30000</v>
      </c>
      <c r="F8" s="39" t="s">
        <v>10</v>
      </c>
    </row>
    <row r="9" spans="1:6" ht="16.5" customHeight="1">
      <c r="A9" s="38" t="s">
        <v>11</v>
      </c>
      <c r="B9" s="2">
        <v>3.8</v>
      </c>
      <c r="C9" s="2">
        <v>6.5</v>
      </c>
      <c r="D9" s="2">
        <v>800</v>
      </c>
      <c r="E9" s="2">
        <v>16400</v>
      </c>
      <c r="F9" s="39" t="s">
        <v>12</v>
      </c>
    </row>
    <row r="10" spans="1:6" ht="16.5" customHeight="1">
      <c r="A10" s="38" t="s">
        <v>13</v>
      </c>
      <c r="B10" s="2">
        <v>2.5</v>
      </c>
      <c r="C10" s="2">
        <v>3.2</v>
      </c>
      <c r="D10" s="2">
        <v>80</v>
      </c>
      <c r="E10" s="2">
        <v>10800</v>
      </c>
      <c r="F10" s="39" t="s">
        <v>14</v>
      </c>
    </row>
    <row r="11" spans="1:6" ht="16.5" customHeight="1">
      <c r="A11" s="38" t="s">
        <v>15</v>
      </c>
      <c r="B11" s="2">
        <v>1.7</v>
      </c>
      <c r="C11" s="2">
        <v>2.1</v>
      </c>
      <c r="D11" s="2">
        <v>20</v>
      </c>
      <c r="E11" s="2">
        <v>8620</v>
      </c>
      <c r="F11" s="39" t="s">
        <v>16</v>
      </c>
    </row>
    <row r="12" spans="1:6" ht="16.5" customHeight="1">
      <c r="A12" s="38" t="s">
        <v>17</v>
      </c>
      <c r="B12" s="2">
        <v>1.4</v>
      </c>
      <c r="C12" s="2">
        <v>1.7</v>
      </c>
      <c r="D12" s="2">
        <v>6</v>
      </c>
      <c r="E12" s="2">
        <v>7240</v>
      </c>
      <c r="F12" s="39" t="s">
        <v>18</v>
      </c>
    </row>
    <row r="13" spans="1:6" ht="16.5" customHeight="1">
      <c r="A13" s="38" t="s">
        <v>19</v>
      </c>
      <c r="B13" s="2">
        <v>1.2</v>
      </c>
      <c r="C13" s="2">
        <v>1.29</v>
      </c>
      <c r="D13" s="2">
        <v>2.5</v>
      </c>
      <c r="E13" s="2">
        <v>6540</v>
      </c>
      <c r="F13" s="39" t="s">
        <v>20</v>
      </c>
    </row>
    <row r="14" spans="1:6" ht="16.5" customHeight="1">
      <c r="A14" s="38" t="s">
        <v>21</v>
      </c>
      <c r="B14" s="2">
        <v>1.05</v>
      </c>
      <c r="C14" s="2">
        <v>1.1</v>
      </c>
      <c r="D14" s="2">
        <v>1.26</v>
      </c>
      <c r="E14" s="2">
        <v>6000</v>
      </c>
      <c r="F14" s="39" t="s">
        <v>22</v>
      </c>
    </row>
    <row r="15" spans="1:6" ht="16.5" customHeight="1">
      <c r="A15" s="38" t="s">
        <v>23</v>
      </c>
      <c r="B15" s="3" t="s">
        <v>39</v>
      </c>
      <c r="C15" s="3">
        <v>1</v>
      </c>
      <c r="D15" s="3">
        <v>1</v>
      </c>
      <c r="E15" s="2">
        <v>5920</v>
      </c>
      <c r="F15" s="39" t="s">
        <v>24</v>
      </c>
    </row>
    <row r="16" spans="1:6" ht="16.5" customHeight="1">
      <c r="A16" s="38" t="s">
        <v>25</v>
      </c>
      <c r="B16" s="2">
        <v>0.93</v>
      </c>
      <c r="C16" s="2">
        <v>0.93</v>
      </c>
      <c r="D16" s="2">
        <v>0.79</v>
      </c>
      <c r="E16" s="2">
        <v>5610</v>
      </c>
      <c r="F16" s="39" t="s">
        <v>26</v>
      </c>
    </row>
    <row r="17" spans="1:6" ht="16.5" customHeight="1">
      <c r="A17" s="38" t="s">
        <v>27</v>
      </c>
      <c r="B17" s="2">
        <v>0.85</v>
      </c>
      <c r="C17" s="2">
        <v>0.78</v>
      </c>
      <c r="D17" s="2">
        <v>0.4</v>
      </c>
      <c r="E17" s="2">
        <v>5150</v>
      </c>
      <c r="F17" s="39" t="s">
        <v>28</v>
      </c>
    </row>
    <row r="18" spans="1:6" ht="16.5" customHeight="1">
      <c r="A18" s="38" t="s">
        <v>29</v>
      </c>
      <c r="B18" s="2">
        <v>0.74</v>
      </c>
      <c r="C18" s="2">
        <v>0.69</v>
      </c>
      <c r="D18" s="2">
        <v>0.16</v>
      </c>
      <c r="E18" s="2">
        <v>4640</v>
      </c>
      <c r="F18" s="39" t="s">
        <v>30</v>
      </c>
    </row>
    <row r="19" spans="1:6" ht="16.5" customHeight="1">
      <c r="A19" s="38" t="s">
        <v>31</v>
      </c>
      <c r="B19" s="2">
        <v>0.63</v>
      </c>
      <c r="C19" s="2">
        <v>0.47</v>
      </c>
      <c r="D19" s="2">
        <v>0.063</v>
      </c>
      <c r="E19" s="2">
        <v>3920</v>
      </c>
      <c r="F19" s="39" t="s">
        <v>32</v>
      </c>
    </row>
    <row r="20" spans="1:6" ht="16.5" customHeight="1">
      <c r="A20" s="38" t="s">
        <v>33</v>
      </c>
      <c r="B20" s="2">
        <v>0.32</v>
      </c>
      <c r="C20" s="2">
        <v>0.21</v>
      </c>
      <c r="D20" s="3">
        <v>0.0079</v>
      </c>
      <c r="E20" s="2">
        <v>3120</v>
      </c>
      <c r="F20" s="39" t="s">
        <v>34</v>
      </c>
    </row>
    <row r="21" spans="1:6" ht="16.5" customHeight="1" thickBot="1">
      <c r="A21" s="40" t="s">
        <v>35</v>
      </c>
      <c r="B21" s="41">
        <v>0.13</v>
      </c>
      <c r="C21" s="41">
        <v>0.1</v>
      </c>
      <c r="D21" s="42">
        <v>0.0008</v>
      </c>
      <c r="E21" s="43" t="s">
        <v>36</v>
      </c>
      <c r="F21" s="44" t="s">
        <v>37</v>
      </c>
    </row>
    <row r="22" ht="13.5" thickTop="1"/>
    <row r="24" spans="4:5" ht="12.75">
      <c r="D24" s="4" t="s">
        <v>3</v>
      </c>
      <c r="E24" s="4" t="s">
        <v>4</v>
      </c>
    </row>
    <row r="25" spans="4:5" ht="12.75">
      <c r="D25" s="6" t="s">
        <v>42</v>
      </c>
      <c r="E25" s="6" t="s">
        <v>43</v>
      </c>
    </row>
    <row r="26" spans="4:5" ht="12.75">
      <c r="D26" s="30">
        <f aca="true" t="shared" si="0" ref="D26:E39">LOG10(C7)</f>
        <v>1.6020599913279623</v>
      </c>
      <c r="E26" s="30">
        <f t="shared" si="0"/>
        <v>5.698970004336019</v>
      </c>
    </row>
    <row r="27" spans="4:5" ht="12.75">
      <c r="D27" s="30">
        <f t="shared" si="0"/>
        <v>1.255272505103306</v>
      </c>
      <c r="E27" s="30">
        <f t="shared" si="0"/>
        <v>4.301029995663981</v>
      </c>
    </row>
    <row r="28" spans="4:5" ht="12.75">
      <c r="D28" s="30">
        <f t="shared" si="0"/>
        <v>0.8129133566428556</v>
      </c>
      <c r="E28" s="30">
        <f t="shared" si="0"/>
        <v>2.9030899869919438</v>
      </c>
    </row>
    <row r="29" spans="4:5" ht="12.75">
      <c r="D29" s="30">
        <f t="shared" si="0"/>
        <v>0.505149978319906</v>
      </c>
      <c r="E29" s="30">
        <f t="shared" si="0"/>
        <v>1.9030899869919435</v>
      </c>
    </row>
    <row r="30" spans="4:5" ht="12.75">
      <c r="D30" s="30">
        <f t="shared" si="0"/>
        <v>0.3222192947339193</v>
      </c>
      <c r="E30" s="30">
        <f t="shared" si="0"/>
        <v>1.3010299956639813</v>
      </c>
    </row>
    <row r="31" spans="4:5" ht="12.75">
      <c r="D31" s="30">
        <f t="shared" si="0"/>
        <v>0.2304489213782739</v>
      </c>
      <c r="E31" s="30">
        <f t="shared" si="0"/>
        <v>0.7781512503836436</v>
      </c>
    </row>
    <row r="32" spans="4:5" ht="12.75">
      <c r="D32" s="30">
        <f t="shared" si="0"/>
        <v>0.11058971029924898</v>
      </c>
      <c r="E32" s="30">
        <f t="shared" si="0"/>
        <v>0.3979400086720376</v>
      </c>
    </row>
    <row r="33" spans="4:5" ht="12.75">
      <c r="D33" s="30">
        <f t="shared" si="0"/>
        <v>0.04139268515822508</v>
      </c>
      <c r="E33" s="30">
        <f t="shared" si="0"/>
        <v>0.10037054511756291</v>
      </c>
    </row>
    <row r="34" spans="4:5" ht="12.75">
      <c r="D34" s="30">
        <f t="shared" si="0"/>
        <v>0</v>
      </c>
      <c r="E34" s="30">
        <f t="shared" si="0"/>
        <v>0</v>
      </c>
    </row>
    <row r="35" spans="4:5" ht="12.75">
      <c r="D35" s="30">
        <f t="shared" si="0"/>
        <v>-0.03151705144606486</v>
      </c>
      <c r="E35" s="30">
        <f t="shared" si="0"/>
        <v>-0.10237290870955855</v>
      </c>
    </row>
    <row r="36" spans="4:5" ht="12.75">
      <c r="D36" s="30">
        <f t="shared" si="0"/>
        <v>-0.10790539730951958</v>
      </c>
      <c r="E36" s="30">
        <f t="shared" si="0"/>
        <v>-0.3979400086720376</v>
      </c>
    </row>
    <row r="37" spans="4:5" ht="12.75">
      <c r="D37" s="30">
        <f t="shared" si="0"/>
        <v>-0.16115090926274472</v>
      </c>
      <c r="E37" s="30">
        <f t="shared" si="0"/>
        <v>-0.7958800173440752</v>
      </c>
    </row>
    <row r="38" spans="4:5" ht="12.75">
      <c r="D38" s="30">
        <f t="shared" si="0"/>
        <v>-0.3279021420642826</v>
      </c>
      <c r="E38" s="30">
        <f t="shared" si="0"/>
        <v>-1.2006594505464183</v>
      </c>
    </row>
    <row r="39" spans="4:5" ht="12.75">
      <c r="D39" s="30">
        <f t="shared" si="0"/>
        <v>-0.6777807052660807</v>
      </c>
      <c r="E39" s="30">
        <f t="shared" si="0"/>
        <v>-2.1023729087095586</v>
      </c>
    </row>
    <row r="40" ht="13.5" thickBot="1">
      <c r="C40" s="7"/>
    </row>
    <row r="41" spans="4:5" ht="13.5" thickBot="1">
      <c r="D41" s="31" t="s">
        <v>48</v>
      </c>
      <c r="E41" s="32">
        <f>LINEST(E26:E39,D26:D39)</f>
        <v>3.4996326047574007</v>
      </c>
    </row>
    <row r="44" ht="15">
      <c r="A44" s="8" t="s">
        <v>44</v>
      </c>
    </row>
    <row r="45" ht="13.5" thickBot="1"/>
    <row r="46" spans="1:3" ht="15.75" customHeight="1" thickTop="1">
      <c r="A46" s="20" t="s">
        <v>45</v>
      </c>
      <c r="B46" s="21">
        <f>1.9891E+30</f>
        <v>1.9891E+30</v>
      </c>
      <c r="C46" s="22" t="s">
        <v>47</v>
      </c>
    </row>
    <row r="47" spans="1:3" ht="15.75" customHeight="1" thickBot="1">
      <c r="A47" s="23" t="s">
        <v>46</v>
      </c>
      <c r="B47" s="24">
        <v>3.826E+26</v>
      </c>
      <c r="C47" s="25" t="s">
        <v>50</v>
      </c>
    </row>
    <row r="48" ht="14.25" thickBot="1" thickTop="1"/>
    <row r="49" spans="1:7" ht="17.25" customHeight="1">
      <c r="A49" s="9" t="s">
        <v>51</v>
      </c>
      <c r="B49" s="10" t="s">
        <v>49</v>
      </c>
      <c r="C49" s="10" t="s">
        <v>56</v>
      </c>
      <c r="D49" s="10" t="s">
        <v>56</v>
      </c>
      <c r="E49" s="10" t="s">
        <v>58</v>
      </c>
      <c r="F49" s="10" t="s">
        <v>52</v>
      </c>
      <c r="G49" s="11" t="s">
        <v>53</v>
      </c>
    </row>
    <row r="50" spans="1:7" ht="17.25" customHeight="1">
      <c r="A50" s="12"/>
      <c r="B50" s="13" t="s">
        <v>54</v>
      </c>
      <c r="C50" s="13" t="s">
        <v>55</v>
      </c>
      <c r="D50" s="13" t="s">
        <v>57</v>
      </c>
      <c r="E50" s="13" t="s">
        <v>59</v>
      </c>
      <c r="F50" s="13"/>
      <c r="G50" s="14"/>
    </row>
    <row r="51" spans="1:7" ht="17.25" customHeight="1">
      <c r="A51" s="15">
        <v>0.01</v>
      </c>
      <c r="B51" s="16">
        <f aca="true" t="shared" si="1" ref="B51:B68">A51^$E$41*$B$47/300000000^2</f>
        <v>425.8309728911694</v>
      </c>
      <c r="C51" s="16">
        <f>A51*$B$46*0.007/10/B51</f>
        <v>3.269771549369781E+22</v>
      </c>
      <c r="D51" s="16">
        <f>C51/3600/24/365.25</f>
        <v>1036128079882431.1</v>
      </c>
      <c r="E51" s="16">
        <f>D51/1000000000</f>
        <v>1036128.0798824311</v>
      </c>
      <c r="F51" s="17">
        <f aca="true" t="shared" si="2" ref="F51:F68">LOG10(A51)</f>
        <v>-2</v>
      </c>
      <c r="G51" s="18">
        <f>LOG10(D51)</f>
        <v>15.015413443583023</v>
      </c>
    </row>
    <row r="52" spans="1:7" ht="17.25" customHeight="1">
      <c r="A52" s="15">
        <v>0.05</v>
      </c>
      <c r="B52" s="16">
        <f t="shared" si="1"/>
        <v>118953.01759014172</v>
      </c>
      <c r="C52" s="16">
        <f aca="true" t="shared" si="3" ref="C52:C68">A52*$B$46*0.007/10/B52</f>
        <v>5.85260478551909E+20</v>
      </c>
      <c r="D52" s="16">
        <f aca="true" t="shared" si="4" ref="D52:D68">C52/3600/24/365.25</f>
        <v>18545785438433.5</v>
      </c>
      <c r="E52" s="16">
        <f aca="true" t="shared" si="5" ref="E52:E68">D52/1000000000</f>
        <v>18545.7854384335</v>
      </c>
      <c r="F52" s="17">
        <f t="shared" si="2"/>
        <v>-1.3010299956639813</v>
      </c>
      <c r="G52" s="18">
        <f aca="true" t="shared" si="6" ref="G52:G68">LOG10(D52)</f>
        <v>13.26824523099729</v>
      </c>
    </row>
    <row r="53" spans="1:7" ht="17.25" customHeight="1">
      <c r="A53" s="15">
        <v>0.1</v>
      </c>
      <c r="B53" s="16">
        <f t="shared" si="1"/>
        <v>1345457.0897330414</v>
      </c>
      <c r="C53" s="16">
        <f t="shared" si="3"/>
        <v>1.0348676376414701E+20</v>
      </c>
      <c r="D53" s="16">
        <f t="shared" si="4"/>
        <v>3279297657747.9595</v>
      </c>
      <c r="E53" s="16">
        <f t="shared" si="5"/>
        <v>3279.2976577479594</v>
      </c>
      <c r="F53" s="17">
        <f t="shared" si="2"/>
        <v>-1</v>
      </c>
      <c r="G53" s="18">
        <f t="shared" si="6"/>
        <v>12.515780838825624</v>
      </c>
    </row>
    <row r="54" spans="1:7" ht="17.25" customHeight="1">
      <c r="A54" s="15">
        <v>0.25</v>
      </c>
      <c r="B54" s="16">
        <f t="shared" si="1"/>
        <v>33228725.232762378</v>
      </c>
      <c r="C54" s="16">
        <f t="shared" si="3"/>
        <v>1.0475650135888835E+19</v>
      </c>
      <c r="D54" s="16">
        <f t="shared" si="4"/>
        <v>331953321415.0897</v>
      </c>
      <c r="E54" s="16">
        <f t="shared" si="5"/>
        <v>331.9533214150897</v>
      </c>
      <c r="F54" s="17">
        <f t="shared" si="2"/>
        <v>-0.6020599913279624</v>
      </c>
      <c r="G54" s="18">
        <f t="shared" si="6"/>
        <v>11.521077018411555</v>
      </c>
    </row>
    <row r="55" spans="1:7" ht="17.25" customHeight="1">
      <c r="A55" s="15">
        <v>0.5</v>
      </c>
      <c r="B55" s="16">
        <f t="shared" si="1"/>
        <v>375844386.7414469</v>
      </c>
      <c r="C55" s="16">
        <f t="shared" si="3"/>
        <v>1.8523224625912097E+18</v>
      </c>
      <c r="D55" s="16">
        <f t="shared" si="4"/>
        <v>58696556854.48861</v>
      </c>
      <c r="E55" s="16">
        <f t="shared" si="5"/>
        <v>58.69655685448861</v>
      </c>
      <c r="F55" s="17">
        <f t="shared" si="2"/>
        <v>-0.3010299956639812</v>
      </c>
      <c r="G55" s="18">
        <f t="shared" si="6"/>
        <v>10.76861262623989</v>
      </c>
    </row>
    <row r="56" spans="1:7" ht="17.25" customHeight="1">
      <c r="A56" s="15">
        <v>0.75</v>
      </c>
      <c r="B56" s="16">
        <f t="shared" si="1"/>
        <v>1553326602.2109323</v>
      </c>
      <c r="C56" s="16">
        <f t="shared" si="3"/>
        <v>6.722845655985189E+17</v>
      </c>
      <c r="D56" s="16">
        <f t="shared" si="4"/>
        <v>21303412350.70217</v>
      </c>
      <c r="E56" s="16">
        <f t="shared" si="5"/>
        <v>21.30341235070217</v>
      </c>
      <c r="F56" s="17">
        <f t="shared" si="2"/>
        <v>-0.12493873660829995</v>
      </c>
      <c r="G56" s="18">
        <f t="shared" si="6"/>
        <v>10.328449173691526</v>
      </c>
    </row>
    <row r="57" spans="1:7" ht="17.25" customHeight="1">
      <c r="A57" s="29">
        <v>1</v>
      </c>
      <c r="B57" s="16">
        <f t="shared" si="1"/>
        <v>4251111111.1111116</v>
      </c>
      <c r="C57" s="16">
        <f t="shared" si="3"/>
        <v>3.2753084161003654E+17</v>
      </c>
      <c r="D57" s="16">
        <f t="shared" si="4"/>
        <v>10378826070.741646</v>
      </c>
      <c r="E57" s="16">
        <f t="shared" si="5"/>
        <v>10.378826070741646</v>
      </c>
      <c r="F57" s="17">
        <f t="shared" si="2"/>
        <v>0</v>
      </c>
      <c r="G57" s="18">
        <f t="shared" si="6"/>
        <v>10.016148234068222</v>
      </c>
    </row>
    <row r="58" spans="1:7" ht="17.25" customHeight="1">
      <c r="A58" s="15">
        <v>1.5</v>
      </c>
      <c r="B58" s="16">
        <f t="shared" si="1"/>
        <v>17569409603.517605</v>
      </c>
      <c r="C58" s="16">
        <f t="shared" si="3"/>
        <v>1.188745124128614E+17</v>
      </c>
      <c r="D58" s="16">
        <f t="shared" si="4"/>
        <v>3766905988.188627</v>
      </c>
      <c r="E58" s="16">
        <f t="shared" si="5"/>
        <v>3.766905988188627</v>
      </c>
      <c r="F58" s="17">
        <f t="shared" si="2"/>
        <v>0.17609125905568124</v>
      </c>
      <c r="G58" s="18">
        <f t="shared" si="6"/>
        <v>9.57598478151986</v>
      </c>
    </row>
    <row r="59" spans="1:7" ht="17.25" customHeight="1">
      <c r="A59" s="15">
        <v>2</v>
      </c>
      <c r="B59" s="16">
        <f t="shared" si="1"/>
        <v>48083585431.97962</v>
      </c>
      <c r="C59" s="16">
        <f t="shared" si="3"/>
        <v>57914566373994104</v>
      </c>
      <c r="D59" s="16">
        <f t="shared" si="4"/>
        <v>1835201864.9705334</v>
      </c>
      <c r="E59" s="16">
        <f t="shared" si="5"/>
        <v>1.8352018649705333</v>
      </c>
      <c r="F59" s="17">
        <f t="shared" si="2"/>
        <v>0.3010299956639812</v>
      </c>
      <c r="G59" s="18">
        <f t="shared" si="6"/>
        <v>9.263683841896556</v>
      </c>
    </row>
    <row r="60" spans="1:7" ht="17.25" customHeight="1">
      <c r="A60" s="15">
        <v>3</v>
      </c>
      <c r="B60" s="16">
        <f t="shared" si="1"/>
        <v>198724565314.73172</v>
      </c>
      <c r="C60" s="16">
        <f t="shared" si="3"/>
        <v>21019595606534430</v>
      </c>
      <c r="D60" s="16">
        <f t="shared" si="4"/>
        <v>666070791.3952402</v>
      </c>
      <c r="E60" s="16">
        <f t="shared" si="5"/>
        <v>0.6660707913952402</v>
      </c>
      <c r="F60" s="17">
        <f t="shared" si="2"/>
        <v>0.47712125471966244</v>
      </c>
      <c r="G60" s="18">
        <f t="shared" si="6"/>
        <v>8.823520389348193</v>
      </c>
    </row>
    <row r="61" spans="1:7" ht="17.25" customHeight="1">
      <c r="A61" s="15">
        <v>4</v>
      </c>
      <c r="B61" s="16">
        <f t="shared" si="1"/>
        <v>543865151383.9608</v>
      </c>
      <c r="C61" s="16">
        <f t="shared" si="3"/>
        <v>10240553169894182</v>
      </c>
      <c r="D61" s="16">
        <f t="shared" si="4"/>
        <v>324503548.11183935</v>
      </c>
      <c r="E61" s="16">
        <f t="shared" si="5"/>
        <v>0.32450354811183935</v>
      </c>
      <c r="F61" s="17">
        <f t="shared" si="2"/>
        <v>0.6020599913279624</v>
      </c>
      <c r="G61" s="18">
        <f t="shared" si="6"/>
        <v>8.511219449724889</v>
      </c>
    </row>
    <row r="62" spans="1:7" ht="17.25" customHeight="1">
      <c r="A62" s="15">
        <v>5</v>
      </c>
      <c r="B62" s="16">
        <f t="shared" si="1"/>
        <v>1187519290445.9895</v>
      </c>
      <c r="C62" s="16">
        <f t="shared" si="3"/>
        <v>5862515292181384</v>
      </c>
      <c r="D62" s="16">
        <f t="shared" si="4"/>
        <v>185771899.3897313</v>
      </c>
      <c r="E62" s="16">
        <f t="shared" si="5"/>
        <v>0.1857718993897313</v>
      </c>
      <c r="F62" s="17">
        <f t="shared" si="2"/>
        <v>0.6989700043360189</v>
      </c>
      <c r="G62" s="18">
        <f t="shared" si="6"/>
        <v>8.268980021482488</v>
      </c>
    </row>
    <row r="63" spans="1:7" ht="17.25" customHeight="1">
      <c r="A63" s="15">
        <v>7</v>
      </c>
      <c r="B63" s="16">
        <f t="shared" si="1"/>
        <v>3855095236024.5117</v>
      </c>
      <c r="C63" s="16">
        <f t="shared" si="3"/>
        <v>2528235854959311</v>
      </c>
      <c r="D63" s="16">
        <f t="shared" si="4"/>
        <v>80114959.78652722</v>
      </c>
      <c r="E63" s="16">
        <f t="shared" si="5"/>
        <v>0.08011495978652722</v>
      </c>
      <c r="F63" s="17">
        <f t="shared" si="2"/>
        <v>0.8450980400142568</v>
      </c>
      <c r="G63" s="18">
        <f t="shared" si="6"/>
        <v>7.903713619032012</v>
      </c>
    </row>
    <row r="64" spans="1:7" ht="17.25" customHeight="1">
      <c r="A64" s="15">
        <v>10</v>
      </c>
      <c r="B64" s="16">
        <f t="shared" si="1"/>
        <v>13431826118362.59</v>
      </c>
      <c r="C64" s="16">
        <f t="shared" si="3"/>
        <v>1036620030463688.9</v>
      </c>
      <c r="D64" s="16">
        <f t="shared" si="4"/>
        <v>32848506.555114742</v>
      </c>
      <c r="E64" s="16">
        <f t="shared" si="5"/>
        <v>0.032848506555114745</v>
      </c>
      <c r="F64" s="17">
        <f t="shared" si="2"/>
        <v>1</v>
      </c>
      <c r="G64" s="18">
        <f t="shared" si="6"/>
        <v>7.516515629310821</v>
      </c>
    </row>
    <row r="65" spans="1:7" ht="17.25" customHeight="1">
      <c r="A65" s="15">
        <v>15</v>
      </c>
      <c r="B65" s="16">
        <f t="shared" si="1"/>
        <v>55512370443560.984</v>
      </c>
      <c r="C65" s="16">
        <f t="shared" si="3"/>
        <v>376232357456869.56</v>
      </c>
      <c r="D65" s="16">
        <f t="shared" si="4"/>
        <v>11922083.981572412</v>
      </c>
      <c r="E65" s="16">
        <f t="shared" si="5"/>
        <v>0.011922083981572412</v>
      </c>
      <c r="F65" s="17">
        <f t="shared" si="2"/>
        <v>1.1760912590556813</v>
      </c>
      <c r="G65" s="18">
        <f t="shared" si="6"/>
        <v>7.076352176762459</v>
      </c>
    </row>
    <row r="66" spans="1:7" ht="17.25" customHeight="1">
      <c r="A66" s="15">
        <v>20</v>
      </c>
      <c r="B66" s="16">
        <f t="shared" si="1"/>
        <v>151925071302353.16</v>
      </c>
      <c r="C66" s="16">
        <f t="shared" si="3"/>
        <v>183296935530670.84</v>
      </c>
      <c r="D66" s="16">
        <f t="shared" si="4"/>
        <v>5808329.389138302</v>
      </c>
      <c r="E66" s="16">
        <f t="shared" si="5"/>
        <v>0.0058083293891383015</v>
      </c>
      <c r="F66" s="17">
        <f t="shared" si="2"/>
        <v>1.3010299956639813</v>
      </c>
      <c r="G66" s="18">
        <f t="shared" si="6"/>
        <v>6.764051237139156</v>
      </c>
    </row>
    <row r="67" spans="1:7" ht="17.25" customHeight="1">
      <c r="A67" s="15">
        <v>30</v>
      </c>
      <c r="B67" s="16">
        <f t="shared" si="1"/>
        <v>627890858881128.5</v>
      </c>
      <c r="C67" s="16">
        <f t="shared" si="3"/>
        <v>66526052114270.47</v>
      </c>
      <c r="D67" s="16">
        <f t="shared" si="4"/>
        <v>2108083.3813176686</v>
      </c>
      <c r="E67" s="16">
        <f t="shared" si="5"/>
        <v>0.0021080833813176686</v>
      </c>
      <c r="F67" s="17">
        <f t="shared" si="2"/>
        <v>1.4771212547196624</v>
      </c>
      <c r="G67" s="18">
        <f t="shared" si="6"/>
        <v>6.323887784590792</v>
      </c>
    </row>
    <row r="68" spans="1:7" ht="17.25" customHeight="1" thickBot="1">
      <c r="A68" s="19">
        <v>50</v>
      </c>
      <c r="B68" s="26">
        <f t="shared" si="1"/>
        <v>3752090266420456.5</v>
      </c>
      <c r="C68" s="26">
        <f t="shared" si="3"/>
        <v>18554590923106.164</v>
      </c>
      <c r="D68" s="16">
        <f t="shared" si="4"/>
        <v>587959.5065247726</v>
      </c>
      <c r="E68" s="26">
        <f t="shared" si="5"/>
        <v>0.0005879595065247726</v>
      </c>
      <c r="F68" s="27">
        <f t="shared" si="2"/>
        <v>1.6989700043360187</v>
      </c>
      <c r="G68" s="28">
        <f t="shared" si="6"/>
        <v>5.769347416725087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2012-12-08T13:42:27Z</dcterms:created>
  <dcterms:modified xsi:type="dcterms:W3CDTF">2012-12-19T13:14:15Z</dcterms:modified>
  <cp:category/>
  <cp:version/>
  <cp:contentType/>
  <cp:contentStatus/>
</cp:coreProperties>
</file>