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0665" windowHeight="5970" activeTab="0"/>
  </bookViews>
  <sheets>
    <sheet name="Etalonnage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<sst xmlns="http://schemas.openxmlformats.org/spreadsheetml/2006/main" count="50" uniqueCount="45">
  <si>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 xml:space="preserve"> Int. </t>
  </si>
  <si>
    <t>l lab.</t>
  </si>
  <si>
    <t>xpos</t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</si>
  <si>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</si>
  <si>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</si>
  <si>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</si>
  <si>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</si>
  <si>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</si>
  <si>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Observations</t>
  </si>
  <si>
    <t>ANALYSE DE VARIANCE</t>
  </si>
  <si>
    <t>Régression</t>
  </si>
  <si>
    <t>Résidus</t>
  </si>
  <si>
    <t>Total</t>
  </si>
  <si>
    <t>Constante</t>
  </si>
  <si>
    <t>Degré de liberté</t>
  </si>
  <si>
    <t>Somme des carrés</t>
  </si>
  <si>
    <t>Moyenne des carrés</t>
  </si>
  <si>
    <t>F</t>
  </si>
  <si>
    <t>Valeur critique de F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</si>
  <si>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</si>
  <si>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</si>
  <si>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</si>
  <si>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</si>
  <si>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</si>
  <si>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Limite inférieure pour seuil de confiance =  95.0%</t>
  </si>
  <si>
    <t>Limite supérieure pour seuil de confiance =  95.0%</t>
  </si>
  <si>
    <t>Variable X 1</t>
  </si>
  <si>
    <t>ANALYSE DES RÉSIDUS</t>
  </si>
  <si>
    <t>Observation</t>
  </si>
  <si>
    <t>Prévisions pour Y</t>
  </si>
  <si>
    <t>Variable X 2</t>
  </si>
  <si>
    <t>l calc.</t>
  </si>
  <si>
    <t>diff.</t>
  </si>
  <si>
    <t>Long. d'onde
Neon</t>
  </si>
  <si>
    <t>Etalonnage du spectre du Néon</t>
  </si>
  <si>
    <t>pente</t>
  </si>
  <si>
    <t>ord. Origine</t>
  </si>
  <si>
    <t>lamda c.</t>
  </si>
  <si>
    <t>VR</t>
  </si>
  <si>
    <t>C0</t>
  </si>
  <si>
    <t>C1</t>
  </si>
  <si>
    <t>C2</t>
  </si>
  <si>
    <t>lamda lab.</t>
  </si>
  <si>
    <t xml:space="preserve">TD spectre du Soleil - 5000-5275 A </t>
  </si>
  <si>
    <t>Obs. Lyon -  (spectro Lirhes III)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</si>
</sst>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i/>
      <sz val="14"/>
      <name val="Arial"/>
      <family val="2"/>
    </font>
    <font>
      <sz val="1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165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165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9" xfId="0" applyBorder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75"/>
          <c:w val="1"/>
          <c:h val="0.98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Etalonnage!$D$8:$D$25</c:f>
              <c:numCache/>
            </c:numRef>
          </c:xVal>
          <c:yVal>
            <c:numRef>
              <c:f>Etalonnage!$G$8:$G$25</c:f>
              <c:numCache/>
            </c:numRef>
          </c:yVal>
          <c:smooth val="0"/>
        </c:ser>
        <c:axId val="21037017"/>
        <c:axId val="55115426"/>
      </c:scatterChart>
      <c:valAx>
        <c:axId val="21037017"/>
        <c:scaling>
          <c:orientation val="minMax"/>
          <c:max val="2250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crossAx val="55115426"/>
        <c:crossesAt val="-0.6"/>
        <c:crossBetween val="midCat"/>
        <c:dispUnits/>
        <c:majorUnit val="250"/>
      </c:valAx>
      <c:valAx>
        <c:axId val="55115426"/>
        <c:scaling>
          <c:orientation val="minMax"/>
          <c:max val="1"/>
        </c:scaling>
        <c:axPos val="l"/>
        <c:majorGridlines/>
        <c:delete val="0"/>
        <c:numFmt formatCode="0.00" sourceLinked="0"/>
        <c:majorTickMark val="in"/>
        <c:minorTickMark val="in"/>
        <c:tickLblPos val="nextTo"/>
        <c:crossAx val="210370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Etalonnage!$D$73:$D$90</c:f>
              <c:numCache/>
            </c:numRef>
          </c:xVal>
          <c:yVal>
            <c:numRef>
              <c:f>Etalonnage!$J$98:$J$115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Etalonnage!$J$98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Etalonnage!$J$99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Etalonnage!$J$100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Etalonnage!$J$101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Etalonnage!$J$102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Etalonnage!$J$103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Etalonnage!$J$104</c:f>
              <c:numCache/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Etalonnage!$J$105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Etalonnage!$J$106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Etalonnage!$J$107</c:f>
              <c:numCache/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Etalonnage!$J$108</c:f>
              <c:numCache/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Etalonnage!$J$109</c:f>
              <c:numCache/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Etalonnage!$J$110</c:f>
              <c:numCache/>
            </c:numRef>
          </c:y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Etalonnage!$J$111</c:f>
              <c:numCache/>
            </c:numRef>
          </c:y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Etalonnage!$J$112</c:f>
              <c:numCache/>
            </c:numRef>
          </c:y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Etalonnage!$J$113</c:f>
              <c:numCache/>
            </c:numRef>
          </c:y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Etalonnage!$J$114</c:f>
              <c:numCache/>
            </c:numRef>
          </c:y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Etalonnage!$J$115</c:f>
              <c:numCache/>
            </c:numRef>
          </c:yVal>
          <c:smooth val="0"/>
        </c:ser>
        <c:axId val="26276787"/>
        <c:axId val="35164492"/>
      </c:scatterChart>
      <c:valAx>
        <c:axId val="2627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64492"/>
        <c:crosses val="autoZero"/>
        <c:crossBetween val="midCat"/>
        <c:dispUnits/>
      </c:valAx>
      <c:valAx>
        <c:axId val="35164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767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25"/>
          <c:w val="0.99725"/>
          <c:h val="0.98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Etalonnage!$D$8:$D$25</c:f>
              <c:numCache/>
            </c:numRef>
          </c:xVal>
          <c:yVal>
            <c:numRef>
              <c:f>Etalonnage!$E$8:$E$25</c:f>
              <c:numCache/>
            </c:numRef>
          </c:yVal>
          <c:smooth val="0"/>
        </c:ser>
        <c:axId val="48044973"/>
        <c:axId val="29751574"/>
      </c:scatterChart>
      <c:valAx>
        <c:axId val="48044973"/>
        <c:scaling>
          <c:orientation val="minMax"/>
          <c:max val="2250"/>
        </c:scaling>
        <c:axPos val="b"/>
        <c:majorGridlines/>
        <c:delete val="0"/>
        <c:numFmt formatCode="General" sourceLinked="1"/>
        <c:majorTickMark val="out"/>
        <c:minorTickMark val="in"/>
        <c:tickLblPos val="nextTo"/>
        <c:crossAx val="29751574"/>
        <c:crossesAt val="5050"/>
        <c:crossBetween val="midCat"/>
        <c:dispUnits/>
        <c:majorUnit val="250"/>
      </c:valAx>
      <c:valAx>
        <c:axId val="29751574"/>
        <c:scaling>
          <c:orientation val="minMax"/>
          <c:max val="5300"/>
          <c:min val="5050"/>
        </c:scaling>
        <c:axPos val="l"/>
        <c:majorGridlines/>
        <c:delete val="0"/>
        <c:numFmt formatCode="0" sourceLinked="0"/>
        <c:majorTickMark val="out"/>
        <c:minorTickMark val="in"/>
        <c:tickLblPos val="nextTo"/>
        <c:crossAx val="48044973"/>
        <c:crosses val="autoZero"/>
        <c:crossBetween val="midCat"/>
        <c:dispUnits/>
        <c:majorUnit val="50"/>
        <c:min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18</xdr:row>
      <xdr:rowOff>19050</xdr:rowOff>
    </xdr:from>
    <xdr:to>
      <xdr:col>12</xdr:col>
      <xdr:colOff>333375</xdr:colOff>
      <xdr:row>32</xdr:row>
      <xdr:rowOff>161925</xdr:rowOff>
    </xdr:to>
    <xdr:graphicFrame>
      <xdr:nvGraphicFramePr>
        <xdr:cNvPr id="1" name="Chart 1"/>
        <xdr:cNvGraphicFramePr/>
      </xdr:nvGraphicFramePr>
      <xdr:xfrm>
        <a:off x="4648200" y="3686175"/>
        <a:ext cx="40386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609600</xdr:colOff>
      <xdr:row>72</xdr:row>
      <xdr:rowOff>85725</xdr:rowOff>
    </xdr:from>
    <xdr:to>
      <xdr:col>16</xdr:col>
      <xdr:colOff>247650</xdr:colOff>
      <xdr:row>97</xdr:row>
      <xdr:rowOff>19050</xdr:rowOff>
    </xdr:to>
    <xdr:graphicFrame>
      <xdr:nvGraphicFramePr>
        <xdr:cNvPr id="2" name="Chart 2"/>
        <xdr:cNvGraphicFramePr/>
      </xdr:nvGraphicFramePr>
      <xdr:xfrm>
        <a:off x="6677025" y="13982700"/>
        <a:ext cx="49720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1</xdr:row>
      <xdr:rowOff>9525</xdr:rowOff>
    </xdr:from>
    <xdr:to>
      <xdr:col>12</xdr:col>
      <xdr:colOff>323850</xdr:colOff>
      <xdr:row>17</xdr:row>
      <xdr:rowOff>180975</xdr:rowOff>
    </xdr:to>
    <xdr:graphicFrame>
      <xdr:nvGraphicFramePr>
        <xdr:cNvPr id="3" name="Chart 3"/>
        <xdr:cNvGraphicFramePr/>
      </xdr:nvGraphicFramePr>
      <xdr:xfrm>
        <a:off x="4657725" y="266700"/>
        <a:ext cx="40195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="85" zoomScaleNormal="85" workbookViewId="0" topLeftCell="A22">
      <selection activeCell="D37" sqref="D37:F38"/>
    </sheetView>
  </sheetViews>
  <sheetFormatPr defaultColWidth="11.421875" defaultRowHeight="12.75"/>
  <cols>
    <col min="1" max="1" width="12.8515625" style="2" customWidth="1"/>
    <col min="2" max="2" width="7.00390625" style="1" customWidth="1"/>
    <col min="3" max="3" width="2.57421875" style="1" customWidth="1"/>
  </cols>
  <sheetData>
    <row r="1" spans="1:3" s="36" customFormat="1" ht="20.25">
      <c r="A1" s="34" t="s">
        <v>43</v>
      </c>
      <c r="B1" s="35"/>
      <c r="C1" s="35"/>
    </row>
    <row r="2" spans="1:3" s="36" customFormat="1" ht="15" customHeight="1">
      <c r="A2" s="37" t="s">
        <v>44</v>
      </c>
      <c r="B2" s="35"/>
      <c r="C2" s="35"/>
    </row>
    <row r="3" ht="18.75">
      <c r="A3" s="18" t="s">
        <v>34</v>
      </c>
    </row>
    <row r="4" spans="1:2" ht="24.75" customHeight="1">
      <c r="A4" s="38" t="s">
        <v>33</v>
      </c>
      <c r="B4" s="39" t="s">
        <v>0</v>
      </c>
    </row>
    <row r="5" spans="1:2" ht="15" customHeight="1">
      <c r="A5" s="8">
        <v>4994.93</v>
      </c>
      <c r="B5" s="9">
        <v>1500</v>
      </c>
    </row>
    <row r="6" spans="1:2" ht="15" customHeight="1">
      <c r="A6" s="3">
        <v>4996.209</v>
      </c>
      <c r="B6" s="5">
        <v>20</v>
      </c>
    </row>
    <row r="7" spans="1:7" ht="15" customHeight="1">
      <c r="A7" s="3">
        <v>4997.482</v>
      </c>
      <c r="B7" s="5">
        <v>150</v>
      </c>
      <c r="D7" s="15" t="s">
        <v>2</v>
      </c>
      <c r="E7" s="15" t="s">
        <v>1</v>
      </c>
      <c r="F7" s="15" t="s">
        <v>31</v>
      </c>
      <c r="G7" s="15" t="s">
        <v>32</v>
      </c>
    </row>
    <row r="8" spans="1:7" ht="15" customHeight="1">
      <c r="A8" s="3">
        <v>4998.502</v>
      </c>
      <c r="B8" s="5">
        <v>100</v>
      </c>
      <c r="D8" s="4">
        <v>258.454</v>
      </c>
      <c r="E8" s="3">
        <v>5074.2007</v>
      </c>
      <c r="F8" s="4">
        <f aca="true" t="shared" si="0" ref="F8:F25">$D$27*D8+$E$27</f>
        <v>5074.914804625741</v>
      </c>
      <c r="G8" s="3">
        <f aca="true" t="shared" si="1" ref="G8:G25">F8-E8</f>
        <v>0.714104625741129</v>
      </c>
    </row>
    <row r="9" spans="1:7" ht="15" customHeight="1">
      <c r="A9" s="3">
        <v>5000.395</v>
      </c>
      <c r="B9" s="5">
        <v>30</v>
      </c>
      <c r="D9" s="4">
        <v>309.073</v>
      </c>
      <c r="E9" s="3">
        <v>5080.383</v>
      </c>
      <c r="F9" s="4">
        <f t="shared" si="0"/>
        <v>5080.954892007115</v>
      </c>
      <c r="G9" s="3">
        <f t="shared" si="1"/>
        <v>0.5718920071149114</v>
      </c>
    </row>
    <row r="10" spans="1:7" ht="15" customHeight="1">
      <c r="A10" s="3">
        <v>5003.561</v>
      </c>
      <c r="B10" s="5">
        <v>20</v>
      </c>
      <c r="D10" s="4">
        <v>462.306</v>
      </c>
      <c r="E10" s="3">
        <v>5099.0522</v>
      </c>
      <c r="F10" s="4">
        <f t="shared" si="0"/>
        <v>5099.239344677257</v>
      </c>
      <c r="G10" s="3">
        <f t="shared" si="1"/>
        <v>0.18714467725658324</v>
      </c>
    </row>
    <row r="11" spans="1:7" ht="15" customHeight="1">
      <c r="A11" s="3">
        <v>5005.1587</v>
      </c>
      <c r="B11" s="5">
        <v>5000</v>
      </c>
      <c r="D11" s="4">
        <v>508.84</v>
      </c>
      <c r="E11" s="3">
        <v>5104.7011</v>
      </c>
      <c r="F11" s="4">
        <f t="shared" si="0"/>
        <v>5104.791991434498</v>
      </c>
      <c r="G11" s="3">
        <f t="shared" si="1"/>
        <v>0.09089143449818948</v>
      </c>
    </row>
    <row r="12" spans="1:7" ht="15" customHeight="1">
      <c r="A12" s="3">
        <v>5005.3467</v>
      </c>
      <c r="B12" s="5">
        <v>500</v>
      </c>
      <c r="D12" s="4">
        <v>582.976</v>
      </c>
      <c r="E12" s="3">
        <v>5113.6724</v>
      </c>
      <c r="F12" s="4">
        <f t="shared" si="0"/>
        <v>5113.63823332204</v>
      </c>
      <c r="G12" s="3">
        <f t="shared" si="1"/>
        <v>-0.03416667796045658</v>
      </c>
    </row>
    <row r="13" spans="1:7" ht="15" customHeight="1">
      <c r="A13" s="3">
        <v>5011.003</v>
      </c>
      <c r="B13" s="5">
        <v>250</v>
      </c>
      <c r="D13" s="4">
        <v>606.368</v>
      </c>
      <c r="E13" s="3">
        <v>5116.5032</v>
      </c>
      <c r="F13" s="4">
        <f t="shared" si="0"/>
        <v>5116.4294722644345</v>
      </c>
      <c r="G13" s="3">
        <f t="shared" si="1"/>
        <v>-0.07372773556562606</v>
      </c>
    </row>
    <row r="14" spans="1:7" ht="15" customHeight="1">
      <c r="A14" s="3">
        <v>5015.187</v>
      </c>
      <c r="B14" s="5">
        <v>50</v>
      </c>
      <c r="D14" s="4">
        <v>884.875</v>
      </c>
      <c r="E14" s="10">
        <v>5150.0842</v>
      </c>
      <c r="F14" s="4">
        <f t="shared" si="0"/>
        <v>5149.66218362428</v>
      </c>
      <c r="G14" s="3">
        <f t="shared" si="1"/>
        <v>-0.4220163757199771</v>
      </c>
    </row>
    <row r="15" spans="1:7" ht="15" customHeight="1">
      <c r="A15" s="3">
        <v>5022.87</v>
      </c>
      <c r="B15" s="5">
        <v>250</v>
      </c>
      <c r="D15" s="4">
        <v>900.9</v>
      </c>
      <c r="E15" s="10">
        <v>5151.961</v>
      </c>
      <c r="F15" s="4">
        <f t="shared" si="0"/>
        <v>5151.574358900096</v>
      </c>
      <c r="G15" s="3">
        <f t="shared" si="1"/>
        <v>-0.3866410999044092</v>
      </c>
    </row>
    <row r="16" spans="1:7" ht="15" customHeight="1">
      <c r="A16" s="3">
        <v>5031.3484</v>
      </c>
      <c r="B16" s="5">
        <v>2500</v>
      </c>
      <c r="D16" s="4">
        <v>996.966</v>
      </c>
      <c r="E16" s="10">
        <v>5163.4847</v>
      </c>
      <c r="F16" s="4">
        <f t="shared" si="0"/>
        <v>5163.037387296133</v>
      </c>
      <c r="G16" s="3">
        <f t="shared" si="1"/>
        <v>-0.44731270386728283</v>
      </c>
    </row>
    <row r="17" spans="1:7" ht="15" customHeight="1">
      <c r="A17" s="3">
        <v>5031.5087</v>
      </c>
      <c r="B17" s="5">
        <v>20</v>
      </c>
      <c r="D17" s="4">
        <v>1230.512</v>
      </c>
      <c r="E17" s="10">
        <v>5191.3223</v>
      </c>
      <c r="F17" s="4">
        <f t="shared" si="0"/>
        <v>5190.905149353268</v>
      </c>
      <c r="G17" s="3">
        <f t="shared" si="1"/>
        <v>-0.4171506467318977</v>
      </c>
    </row>
    <row r="18" spans="1:7" ht="15" customHeight="1">
      <c r="A18" s="3">
        <v>5036.0016</v>
      </c>
      <c r="B18" s="5">
        <v>350</v>
      </c>
      <c r="D18" s="4">
        <v>1336.559</v>
      </c>
      <c r="E18" s="10">
        <v>5203.8962</v>
      </c>
      <c r="F18" s="4">
        <f t="shared" si="0"/>
        <v>5203.559155685523</v>
      </c>
      <c r="G18" s="3">
        <f t="shared" si="1"/>
        <v>-0.3370443144767705</v>
      </c>
    </row>
    <row r="19" spans="1:7" ht="15" customHeight="1">
      <c r="A19" s="3">
        <v>5037.5927</v>
      </c>
      <c r="B19" s="5">
        <v>30</v>
      </c>
      <c r="D19" s="4">
        <v>1378.371</v>
      </c>
      <c r="E19" s="10">
        <v>5208.8648</v>
      </c>
      <c r="F19" s="4">
        <f t="shared" si="0"/>
        <v>5208.548352105642</v>
      </c>
      <c r="G19" s="3">
        <f t="shared" si="1"/>
        <v>-0.31644789435813436</v>
      </c>
    </row>
    <row r="20" spans="1:7" ht="15" customHeight="1">
      <c r="A20" s="3">
        <v>5037.7512</v>
      </c>
      <c r="B20" s="5">
        <v>5000</v>
      </c>
      <c r="D20" s="4">
        <v>1392.646</v>
      </c>
      <c r="E20" s="10">
        <v>5210.5672</v>
      </c>
      <c r="F20" s="4">
        <f t="shared" si="0"/>
        <v>5210.2517094886225</v>
      </c>
      <c r="G20" s="3">
        <f t="shared" si="1"/>
        <v>-0.3154905113779023</v>
      </c>
    </row>
    <row r="21" spans="1:7" ht="15" customHeight="1">
      <c r="A21" s="3">
        <v>5041.598</v>
      </c>
      <c r="B21" s="5">
        <v>10</v>
      </c>
      <c r="D21" s="4">
        <v>1424.864</v>
      </c>
      <c r="E21" s="10">
        <v>5214.3389</v>
      </c>
      <c r="F21" s="4">
        <f t="shared" si="0"/>
        <v>5214.096106557966</v>
      </c>
      <c r="G21" s="3">
        <f t="shared" si="1"/>
        <v>-0.24279344203387154</v>
      </c>
    </row>
    <row r="22" spans="1:7" ht="15" customHeight="1">
      <c r="A22" s="3">
        <v>5042.853</v>
      </c>
      <c r="B22" s="5">
        <v>150</v>
      </c>
      <c r="D22" s="4">
        <v>1492.296</v>
      </c>
      <c r="E22" s="10">
        <v>5222.3517</v>
      </c>
      <c r="F22" s="4">
        <f t="shared" si="0"/>
        <v>5222.1423969291845</v>
      </c>
      <c r="G22" s="3">
        <f t="shared" si="1"/>
        <v>-0.20930307081562205</v>
      </c>
    </row>
    <row r="23" spans="1:7" ht="15" customHeight="1">
      <c r="A23" s="3">
        <v>5045.816</v>
      </c>
      <c r="B23" s="5">
        <v>150</v>
      </c>
      <c r="D23" s="4">
        <v>1591.424</v>
      </c>
      <c r="E23" s="10">
        <v>5234.0271</v>
      </c>
      <c r="F23" s="4">
        <f t="shared" si="0"/>
        <v>5233.970796975427</v>
      </c>
      <c r="G23" s="3">
        <f t="shared" si="1"/>
        <v>-0.05630302457302605</v>
      </c>
    </row>
    <row r="24" spans="1:7" ht="15" customHeight="1">
      <c r="A24" s="3">
        <v>5046.608</v>
      </c>
      <c r="B24" s="5">
        <v>30</v>
      </c>
      <c r="D24" s="4">
        <v>1933.499</v>
      </c>
      <c r="E24" s="10">
        <v>5274.0393</v>
      </c>
      <c r="F24" s="4">
        <f t="shared" si="0"/>
        <v>5274.788728799113</v>
      </c>
      <c r="G24" s="3">
        <f t="shared" si="1"/>
        <v>0.7494287991130477</v>
      </c>
    </row>
    <row r="25" spans="1:7" ht="15" customHeight="1">
      <c r="A25" s="3">
        <v>5052.9443</v>
      </c>
      <c r="B25" s="5">
        <v>250</v>
      </c>
      <c r="D25" s="17">
        <v>1985.806</v>
      </c>
      <c r="E25" s="16">
        <v>5280.0853</v>
      </c>
      <c r="F25" s="17">
        <f t="shared" si="0"/>
        <v>5281.030235953689</v>
      </c>
      <c r="G25" s="6">
        <f t="shared" si="1"/>
        <v>0.9449359536893098</v>
      </c>
    </row>
    <row r="26" spans="1:5" ht="15" customHeight="1">
      <c r="A26" s="3">
        <v>5059.15</v>
      </c>
      <c r="B26" s="5">
        <v>20</v>
      </c>
      <c r="D26" s="21" t="s">
        <v>35</v>
      </c>
      <c r="E26" s="21" t="s">
        <v>36</v>
      </c>
    </row>
    <row r="27" spans="1:5" ht="15" customHeight="1">
      <c r="A27" s="3">
        <v>5074.0459</v>
      </c>
      <c r="B27" s="5">
        <v>30</v>
      </c>
      <c r="D27" s="22">
        <f>SLOPE(E8:E25,D8:D25)</f>
        <v>0.11932451019129134</v>
      </c>
      <c r="E27" s="22">
        <f>INTERCEPT(E8:E25,D8:D25)</f>
        <v>5044.074907668762</v>
      </c>
    </row>
    <row r="28" spans="1:2" ht="15" customHeight="1">
      <c r="A28" s="3">
        <v>5074.2007</v>
      </c>
      <c r="B28" s="5">
        <v>350</v>
      </c>
    </row>
    <row r="29" spans="1:2" ht="15" customHeight="1">
      <c r="A29" s="3">
        <v>5076.5971</v>
      </c>
      <c r="B29" s="5">
        <v>350</v>
      </c>
    </row>
    <row r="30" spans="1:2" ht="15" customHeight="1">
      <c r="A30" s="3">
        <v>5078.7693</v>
      </c>
      <c r="B30" s="5">
        <v>150</v>
      </c>
    </row>
    <row r="31" spans="1:2" ht="15" customHeight="1">
      <c r="A31" s="3">
        <v>5080.383</v>
      </c>
      <c r="B31" s="5">
        <v>1500</v>
      </c>
    </row>
    <row r="32" spans="1:2" ht="15" customHeight="1">
      <c r="A32" s="3">
        <v>5081.36</v>
      </c>
      <c r="B32" s="5">
        <v>150</v>
      </c>
    </row>
    <row r="33" spans="1:2" ht="15" customHeight="1">
      <c r="A33" s="3">
        <v>5083.9773</v>
      </c>
      <c r="B33" s="5">
        <v>250</v>
      </c>
    </row>
    <row r="34" spans="1:2" ht="15" customHeight="1">
      <c r="A34" s="3">
        <v>5090.321</v>
      </c>
      <c r="B34" s="5">
        <v>80</v>
      </c>
    </row>
    <row r="35" spans="1:2" ht="15" customHeight="1">
      <c r="A35" s="3">
        <v>5099.0522</v>
      </c>
      <c r="B35" s="5">
        <v>250</v>
      </c>
    </row>
    <row r="36" spans="1:2" ht="15" customHeight="1" thickBot="1">
      <c r="A36" s="3">
        <v>5104.7011</v>
      </c>
      <c r="B36" s="5">
        <v>350</v>
      </c>
    </row>
    <row r="37" spans="1:6" ht="15" customHeight="1">
      <c r="A37" s="3">
        <v>5113.6724</v>
      </c>
      <c r="B37" s="5">
        <v>750</v>
      </c>
      <c r="D37" s="30" t="s">
        <v>39</v>
      </c>
      <c r="E37" s="31" t="s">
        <v>40</v>
      </c>
      <c r="F37" s="32" t="s">
        <v>41</v>
      </c>
    </row>
    <row r="38" spans="1:6" ht="15" customHeight="1" thickBot="1">
      <c r="A38" s="3">
        <v>5116.5032</v>
      </c>
      <c r="B38" s="5">
        <v>1500</v>
      </c>
      <c r="D38" s="33">
        <v>5042.52260795086</v>
      </c>
      <c r="E38" s="26">
        <v>0.123044221214225</v>
      </c>
      <c r="F38" s="27">
        <v>-1.713309982E-06</v>
      </c>
    </row>
    <row r="39" spans="1:2" ht="15" customHeight="1">
      <c r="A39" s="3">
        <v>5117.0246</v>
      </c>
      <c r="B39" s="5">
        <v>350</v>
      </c>
    </row>
    <row r="40" spans="1:2" ht="15" customHeight="1" thickBot="1">
      <c r="A40" s="3">
        <v>5120.5059</v>
      </c>
      <c r="B40" s="5">
        <v>250</v>
      </c>
    </row>
    <row r="41" spans="1:8" ht="15" customHeight="1">
      <c r="A41" s="3">
        <v>5121.866</v>
      </c>
      <c r="B41" s="5">
        <v>20</v>
      </c>
      <c r="D41" s="30" t="s">
        <v>2</v>
      </c>
      <c r="E41" s="31" t="s">
        <v>37</v>
      </c>
      <c r="F41" s="31" t="s">
        <v>42</v>
      </c>
      <c r="G41" s="31" t="s">
        <v>32</v>
      </c>
      <c r="H41" s="32" t="s">
        <v>38</v>
      </c>
    </row>
    <row r="42" spans="1:8" ht="15" customHeight="1">
      <c r="A42" s="3">
        <v>5122.2565</v>
      </c>
      <c r="B42" s="5">
        <v>1500</v>
      </c>
      <c r="D42" s="28">
        <v>987.334</v>
      </c>
      <c r="E42" s="17">
        <f>$D$38+$E$38*D42+$F$38*D42^2</f>
        <v>5162.338167783517</v>
      </c>
      <c r="F42" s="17"/>
      <c r="G42" s="17"/>
      <c r="H42" s="29"/>
    </row>
    <row r="43" spans="1:8" ht="15" customHeight="1">
      <c r="A43" s="3">
        <v>5122.3613</v>
      </c>
      <c r="B43" s="5">
        <v>1500</v>
      </c>
      <c r="D43" s="23">
        <v>1029.773</v>
      </c>
      <c r="E43" s="17">
        <f>$D$38+$E$38*D43+$F$38*D43^2</f>
        <v>5167.413375293121</v>
      </c>
      <c r="F43" s="17"/>
      <c r="G43" s="22"/>
      <c r="H43" s="24"/>
    </row>
    <row r="44" spans="1:8" ht="15" customHeight="1">
      <c r="A44" s="3">
        <v>5128.28</v>
      </c>
      <c r="B44" s="5">
        <v>20</v>
      </c>
      <c r="D44" s="23">
        <v>1042.82</v>
      </c>
      <c r="E44" s="17">
        <f>$D$38+$E$38*D44+$F$38*D44^2</f>
        <v>5168.97240342499</v>
      </c>
      <c r="F44" s="17"/>
      <c r="G44" s="22"/>
      <c r="H44" s="24"/>
    </row>
    <row r="45" spans="1:8" ht="15" customHeight="1">
      <c r="A45" s="3">
        <v>5143.265</v>
      </c>
      <c r="B45" s="5">
        <v>50</v>
      </c>
      <c r="D45" s="23">
        <v>1069.458</v>
      </c>
      <c r="E45" s="17">
        <f>$D$38+$E$38*D45+$F$38*D45^2</f>
        <v>5172.153652814464</v>
      </c>
      <c r="F45" s="17"/>
      <c r="G45" s="22"/>
      <c r="H45" s="24"/>
    </row>
    <row r="46" spans="1:8" ht="15" customHeight="1">
      <c r="A46" s="3">
        <v>5144.9384</v>
      </c>
      <c r="B46" s="5">
        <v>5000</v>
      </c>
      <c r="D46" s="23">
        <v>1074.253</v>
      </c>
      <c r="E46" s="17">
        <f>$D$38+$E$38*D46+$F$38*D46^2</f>
        <v>5172.72603858041</v>
      </c>
      <c r="F46" s="17"/>
      <c r="G46" s="22"/>
      <c r="H46" s="24"/>
    </row>
    <row r="47" spans="1:8" ht="15" customHeight="1">
      <c r="A47" s="3">
        <v>5145.011</v>
      </c>
      <c r="B47" s="5">
        <v>5000</v>
      </c>
      <c r="D47" s="23">
        <v>1106.804</v>
      </c>
      <c r="E47" s="17">
        <f>$D$38+$E$38*D47+$F$38*D47^2</f>
        <v>5176.6096135782855</v>
      </c>
      <c r="F47" s="17"/>
      <c r="G47" s="22"/>
      <c r="H47" s="24"/>
    </row>
    <row r="48" spans="1:8" ht="15" customHeight="1">
      <c r="A48" s="3">
        <v>5145.1351</v>
      </c>
      <c r="B48" s="5">
        <v>350</v>
      </c>
      <c r="D48" s="23">
        <v>1112.872</v>
      </c>
      <c r="E48" s="17">
        <f>$D$38+$E$38*D48+$F$38*D48^2</f>
        <v>5177.333169350801</v>
      </c>
      <c r="F48" s="17"/>
      <c r="G48" s="22"/>
      <c r="H48" s="24"/>
    </row>
    <row r="49" spans="1:8" ht="15" customHeight="1">
      <c r="A49" s="3">
        <v>5150.0842</v>
      </c>
      <c r="B49" s="5">
        <v>350</v>
      </c>
      <c r="D49" s="23">
        <v>1126.447</v>
      </c>
      <c r="E49" s="17">
        <f>$D$38+$E$38*D49+$F$38*D49^2</f>
        <v>5178.9514121626735</v>
      </c>
      <c r="F49" s="17"/>
      <c r="G49" s="22"/>
      <c r="H49" s="24"/>
    </row>
    <row r="50" spans="1:8" ht="15" customHeight="1">
      <c r="A50" s="3">
        <v>5151.961</v>
      </c>
      <c r="B50" s="5">
        <v>750</v>
      </c>
      <c r="D50" s="23">
        <v>1136.237</v>
      </c>
      <c r="E50" s="17">
        <f>$D$38+$E$38*D50+$F$38*D50^2</f>
        <v>5180.118062400135</v>
      </c>
      <c r="F50" s="17"/>
      <c r="G50" s="22"/>
      <c r="H50" s="24"/>
    </row>
    <row r="51" spans="1:8" ht="15" customHeight="1">
      <c r="A51" s="3">
        <v>5154.4271</v>
      </c>
      <c r="B51" s="5">
        <v>500</v>
      </c>
      <c r="D51" s="23">
        <v>1149.453</v>
      </c>
      <c r="E51" s="17">
        <f>$D$38+$E$38*D51+$F$38*D51^2</f>
        <v>5181.69245970967</v>
      </c>
      <c r="F51" s="17"/>
      <c r="G51" s="22"/>
      <c r="H51" s="24"/>
    </row>
    <row r="52" spans="1:8" ht="15" customHeight="1">
      <c r="A52" s="3">
        <v>5156.6672</v>
      </c>
      <c r="B52" s="5">
        <v>500</v>
      </c>
      <c r="D52" s="23">
        <v>1166.285</v>
      </c>
      <c r="E52" s="17">
        <f>$D$38+$E$38*D52+$F$38*D52^2</f>
        <v>5183.696757784561</v>
      </c>
      <c r="F52" s="17"/>
      <c r="G52" s="22"/>
      <c r="H52" s="24"/>
    </row>
    <row r="53" spans="1:8" ht="15" customHeight="1">
      <c r="A53" s="3">
        <v>5158.9018</v>
      </c>
      <c r="B53" s="5">
        <v>500</v>
      </c>
      <c r="D53" s="23">
        <v>1185.071</v>
      </c>
      <c r="E53" s="17">
        <f>$D$38+$E$38*D53+$F$38*D53^2</f>
        <v>5185.932585212642</v>
      </c>
      <c r="F53" s="17"/>
      <c r="G53" s="22"/>
      <c r="H53" s="24"/>
    </row>
    <row r="54" spans="1:8" ht="15" customHeight="1">
      <c r="A54" s="3">
        <v>5163.4847</v>
      </c>
      <c r="B54" s="5">
        <v>100</v>
      </c>
      <c r="D54" s="23">
        <v>1187</v>
      </c>
      <c r="E54" s="17">
        <f>$D$38+$E$38*D54+$F$38*D54^2</f>
        <v>5186.162097880117</v>
      </c>
      <c r="F54" s="17"/>
      <c r="G54" s="22"/>
      <c r="H54" s="24"/>
    </row>
    <row r="55" spans="1:8" ht="15" customHeight="1">
      <c r="A55" s="3">
        <v>5182.32</v>
      </c>
      <c r="B55" s="5">
        <v>20</v>
      </c>
      <c r="D55" s="23">
        <v>1202.051</v>
      </c>
      <c r="E55" s="17">
        <f>$D$38+$E$38*D55+$F$38*D55^2</f>
        <v>5187.952429927293</v>
      </c>
      <c r="F55" s="17"/>
      <c r="G55" s="22"/>
      <c r="H55" s="24"/>
    </row>
    <row r="56" spans="1:8" ht="15" customHeight="1" thickBot="1">
      <c r="A56" s="3">
        <v>5188.6122</v>
      </c>
      <c r="B56" s="5">
        <v>1500</v>
      </c>
      <c r="D56" s="25">
        <v>1209.303</v>
      </c>
      <c r="E56" s="26">
        <f>$D$38+$E$38*D56+$F$38*D56^2</f>
        <v>5188.814785729378</v>
      </c>
      <c r="F56" s="26"/>
      <c r="G56" s="26"/>
      <c r="H56" s="27"/>
    </row>
    <row r="57" spans="1:2" ht="15" customHeight="1">
      <c r="A57" s="3">
        <v>5191.3223</v>
      </c>
      <c r="B57" s="5">
        <v>350</v>
      </c>
    </row>
    <row r="58" spans="1:2" ht="15" customHeight="1">
      <c r="A58" s="3">
        <v>5193.1251</v>
      </c>
      <c r="B58" s="5">
        <v>1500</v>
      </c>
    </row>
    <row r="59" spans="1:2" ht="15" customHeight="1">
      <c r="A59" s="3">
        <v>5193.224</v>
      </c>
      <c r="B59" s="5">
        <v>1500</v>
      </c>
    </row>
    <row r="60" spans="1:2" ht="15" customHeight="1">
      <c r="A60" s="3">
        <v>5203.8962</v>
      </c>
      <c r="B60" s="5">
        <v>1500</v>
      </c>
    </row>
    <row r="61" spans="1:2" ht="15" customHeight="1">
      <c r="A61" s="3">
        <v>5206.565</v>
      </c>
      <c r="B61" s="5">
        <v>30</v>
      </c>
    </row>
    <row r="62" spans="1:2" ht="15" customHeight="1">
      <c r="A62" s="3">
        <v>5208.8648</v>
      </c>
      <c r="B62" s="5">
        <v>700</v>
      </c>
    </row>
    <row r="63" spans="1:2" ht="15" customHeight="1">
      <c r="A63" s="3">
        <v>5210.5672</v>
      </c>
      <c r="B63" s="5">
        <v>500</v>
      </c>
    </row>
    <row r="64" spans="1:2" ht="15" customHeight="1">
      <c r="A64" s="3">
        <v>5214.3389</v>
      </c>
      <c r="B64" s="5">
        <v>350</v>
      </c>
    </row>
    <row r="65" spans="1:2" ht="15" customHeight="1">
      <c r="A65" s="3">
        <v>5222.3517</v>
      </c>
      <c r="B65" s="5">
        <v>500</v>
      </c>
    </row>
    <row r="66" spans="1:2" ht="15" customHeight="1">
      <c r="A66" s="3">
        <v>5234.0271</v>
      </c>
      <c r="B66" s="5">
        <v>500</v>
      </c>
    </row>
    <row r="67" spans="1:2" ht="15" customHeight="1">
      <c r="A67" s="3">
        <v>5274.0393</v>
      </c>
      <c r="B67" s="5">
        <v>400</v>
      </c>
    </row>
    <row r="68" spans="1:2" ht="15" customHeight="1">
      <c r="A68" s="3">
        <v>5280.0853</v>
      </c>
      <c r="B68" s="5">
        <v>500</v>
      </c>
    </row>
    <row r="69" spans="1:2" ht="15" customHeight="1">
      <c r="A69" s="3">
        <v>5298.1891</v>
      </c>
      <c r="B69" s="5">
        <v>1500</v>
      </c>
    </row>
    <row r="70" spans="1:2" ht="15" customHeight="1">
      <c r="A70" s="6">
        <v>5304.758</v>
      </c>
      <c r="B70" s="7">
        <v>700</v>
      </c>
    </row>
    <row r="73" spans="4:8" ht="12.75">
      <c r="D73">
        <v>258.454</v>
      </c>
      <c r="E73">
        <f aca="true" t="shared" si="2" ref="E73:E90">D73^2</f>
        <v>66798.470116</v>
      </c>
      <c r="F73" s="3">
        <v>5074.2007</v>
      </c>
      <c r="H73" t="s">
        <v>3</v>
      </c>
    </row>
    <row r="74" spans="4:6" ht="13.5" thickBot="1">
      <c r="D74">
        <v>309.073</v>
      </c>
      <c r="E74">
        <f t="shared" si="2"/>
        <v>95526.119329</v>
      </c>
      <c r="F74" s="3">
        <v>5080.383</v>
      </c>
    </row>
    <row r="75" spans="4:9" ht="12.75">
      <c r="D75">
        <v>462.306</v>
      </c>
      <c r="E75">
        <f t="shared" si="2"/>
        <v>213726.83763599998</v>
      </c>
      <c r="F75" s="3">
        <v>5099.0522</v>
      </c>
      <c r="H75" s="14" t="s">
        <v>4</v>
      </c>
      <c r="I75" s="14"/>
    </row>
    <row r="76" spans="4:9" ht="12.75">
      <c r="D76">
        <v>508.84</v>
      </c>
      <c r="E76">
        <f t="shared" si="2"/>
        <v>258918.1456</v>
      </c>
      <c r="F76" s="3">
        <v>5104.7011</v>
      </c>
      <c r="H76" s="11" t="s">
        <v>5</v>
      </c>
      <c r="I76" s="11">
        <v>0.9999999625881338</v>
      </c>
    </row>
    <row r="77" spans="4:9" ht="12.75">
      <c r="D77">
        <v>582.976</v>
      </c>
      <c r="E77">
        <f t="shared" si="2"/>
        <v>339861.016576</v>
      </c>
      <c r="F77" s="3">
        <v>5113.6724</v>
      </c>
      <c r="H77" s="11" t="s">
        <v>6</v>
      </c>
      <c r="I77" s="11">
        <v>0.999999925176269</v>
      </c>
    </row>
    <row r="78" spans="4:9" ht="12.75">
      <c r="D78">
        <v>606.368</v>
      </c>
      <c r="E78">
        <f t="shared" si="2"/>
        <v>367682.15142400004</v>
      </c>
      <c r="F78" s="3">
        <v>5116.5032</v>
      </c>
      <c r="H78" s="11" t="s">
        <v>6</v>
      </c>
      <c r="I78" s="11">
        <v>0.9999999151997715</v>
      </c>
    </row>
    <row r="79" spans="4:9" ht="12.75">
      <c r="D79">
        <v>884.875</v>
      </c>
      <c r="E79">
        <f t="shared" si="2"/>
        <v>783003.765625</v>
      </c>
      <c r="F79" s="10">
        <v>5150.0842</v>
      </c>
      <c r="H79" s="11" t="s">
        <v>7</v>
      </c>
      <c r="I79" s="11">
        <v>0.018653130656599997</v>
      </c>
    </row>
    <row r="80" spans="4:9" ht="13.5" thickBot="1">
      <c r="D80">
        <v>900.9</v>
      </c>
      <c r="E80">
        <f t="shared" si="2"/>
        <v>811620.8099999999</v>
      </c>
      <c r="F80" s="10">
        <v>5151.961</v>
      </c>
      <c r="H80" s="12" t="s">
        <v>8</v>
      </c>
      <c r="I80" s="12">
        <v>18</v>
      </c>
    </row>
    <row r="81" spans="4:6" ht="12.75">
      <c r="D81">
        <v>996.966</v>
      </c>
      <c r="E81">
        <f t="shared" si="2"/>
        <v>993941.205156</v>
      </c>
      <c r="F81" s="10">
        <v>5163.4847</v>
      </c>
    </row>
    <row r="82" spans="4:8" ht="13.5" thickBot="1">
      <c r="D82">
        <v>1230.512</v>
      </c>
      <c r="E82">
        <f t="shared" si="2"/>
        <v>1514159.7821439998</v>
      </c>
      <c r="F82" s="10">
        <v>5191.3223</v>
      </c>
      <c r="H82" t="s">
        <v>9</v>
      </c>
    </row>
    <row r="83" spans="4:13" ht="12.75">
      <c r="D83">
        <v>1336.559</v>
      </c>
      <c r="E83">
        <f t="shared" si="2"/>
        <v>1786389.960481</v>
      </c>
      <c r="F83" s="10">
        <v>5203.8962</v>
      </c>
      <c r="H83" s="13"/>
      <c r="I83" s="13" t="s">
        <v>14</v>
      </c>
      <c r="J83" s="13" t="s">
        <v>15</v>
      </c>
      <c r="K83" s="13" t="s">
        <v>16</v>
      </c>
      <c r="L83" s="13" t="s">
        <v>17</v>
      </c>
      <c r="M83" s="13" t="s">
        <v>18</v>
      </c>
    </row>
    <row r="84" spans="4:13" ht="12.75">
      <c r="D84">
        <v>1378.371</v>
      </c>
      <c r="E84">
        <f t="shared" si="2"/>
        <v>1899906.6136410004</v>
      </c>
      <c r="F84" s="10">
        <v>5208.8648</v>
      </c>
      <c r="H84" s="11" t="s">
        <v>10</v>
      </c>
      <c r="I84" s="11">
        <v>2</v>
      </c>
      <c r="J84" s="11">
        <v>69751.78575498683</v>
      </c>
      <c r="K84" s="11">
        <v>34875.89287749342</v>
      </c>
      <c r="L84" s="11">
        <v>100235571.41205446</v>
      </c>
      <c r="M84" s="11">
        <v>3.591659875974135E-54</v>
      </c>
    </row>
    <row r="85" spans="4:13" ht="12.75">
      <c r="D85">
        <v>1392.646</v>
      </c>
      <c r="E85">
        <f t="shared" si="2"/>
        <v>1939462.881316</v>
      </c>
      <c r="F85" s="10">
        <v>5210.5672</v>
      </c>
      <c r="H85" s="11" t="s">
        <v>11</v>
      </c>
      <c r="I85" s="11">
        <v>15</v>
      </c>
      <c r="J85" s="11">
        <v>0.005219089249382859</v>
      </c>
      <c r="K85" s="11">
        <v>0.00034793928329219056</v>
      </c>
      <c r="L85" s="11"/>
      <c r="M85" s="11"/>
    </row>
    <row r="86" spans="4:13" ht="13.5" thickBot="1">
      <c r="D86">
        <v>1424.864</v>
      </c>
      <c r="E86">
        <f t="shared" si="2"/>
        <v>2030237.418496</v>
      </c>
      <c r="F86" s="10">
        <v>5214.3389</v>
      </c>
      <c r="H86" s="12" t="s">
        <v>12</v>
      </c>
      <c r="I86" s="12">
        <v>17</v>
      </c>
      <c r="J86" s="12">
        <v>69751.79097407608</v>
      </c>
      <c r="K86" s="12"/>
      <c r="L86" s="12"/>
      <c r="M86" s="12"/>
    </row>
    <row r="87" spans="4:6" ht="13.5" thickBot="1">
      <c r="D87">
        <v>1492.296</v>
      </c>
      <c r="E87">
        <f t="shared" si="2"/>
        <v>2226947.3516160003</v>
      </c>
      <c r="F87" s="10">
        <v>5222.3517</v>
      </c>
    </row>
    <row r="88" spans="4:16" ht="12.75">
      <c r="D88">
        <v>1591.424</v>
      </c>
      <c r="E88">
        <f t="shared" si="2"/>
        <v>2532630.347776</v>
      </c>
      <c r="F88" s="10">
        <v>5234.0271</v>
      </c>
      <c r="H88" s="13"/>
      <c r="I88" s="13" t="s">
        <v>19</v>
      </c>
      <c r="J88" s="13" t="s">
        <v>7</v>
      </c>
      <c r="K88" s="13" t="s">
        <v>20</v>
      </c>
      <c r="L88" s="13" t="s">
        <v>21</v>
      </c>
      <c r="M88" s="13" t="s">
        <v>22</v>
      </c>
      <c r="N88" s="13" t="s">
        <v>23</v>
      </c>
      <c r="O88" s="13" t="s">
        <v>24</v>
      </c>
      <c r="P88" s="13" t="s">
        <v>25</v>
      </c>
    </row>
    <row r="89" spans="4:16" ht="12.75">
      <c r="D89">
        <v>1933.499</v>
      </c>
      <c r="E89">
        <f t="shared" si="2"/>
        <v>3738418.383001</v>
      </c>
      <c r="F89" s="10">
        <v>5274.0393</v>
      </c>
      <c r="H89" s="11" t="s">
        <v>13</v>
      </c>
      <c r="I89" s="11">
        <v>5042.522607950826</v>
      </c>
      <c r="J89" s="11">
        <v>0.018528560001623062</v>
      </c>
      <c r="K89" s="11">
        <v>272148.6509210166</v>
      </c>
      <c r="L89" s="11">
        <v>4.029518734666414E-74</v>
      </c>
      <c r="M89" s="11">
        <v>5042.483115235753</v>
      </c>
      <c r="N89" s="11">
        <v>5042.5621006658985</v>
      </c>
      <c r="O89" s="11">
        <v>5042.483115235753</v>
      </c>
      <c r="P89" s="11">
        <v>5042.5621006658985</v>
      </c>
    </row>
    <row r="90" spans="4:16" ht="12.75">
      <c r="D90">
        <v>1985.806</v>
      </c>
      <c r="E90">
        <f t="shared" si="2"/>
        <v>3943425.469636</v>
      </c>
      <c r="F90" s="10">
        <v>5280.0853</v>
      </c>
      <c r="H90" s="11" t="s">
        <v>26</v>
      </c>
      <c r="I90" s="11">
        <v>0.12304422121428331</v>
      </c>
      <c r="J90" s="11">
        <v>3.825663094754989E-05</v>
      </c>
      <c r="K90" s="11">
        <v>3216.284815643536</v>
      </c>
      <c r="L90" s="11">
        <v>3.2886981629317416E-45</v>
      </c>
      <c r="M90" s="11">
        <v>0.12296267908550962</v>
      </c>
      <c r="N90" s="11">
        <v>0.123125763343057</v>
      </c>
      <c r="O90" s="11">
        <v>0.12296267908550962</v>
      </c>
      <c r="P90" s="11">
        <v>0.123125763343057</v>
      </c>
    </row>
    <row r="91" spans="8:16" ht="13.5" thickBot="1">
      <c r="H91" s="12" t="s">
        <v>30</v>
      </c>
      <c r="I91" s="12">
        <v>-1.7133099820928911E-06</v>
      </c>
      <c r="J91" s="12">
        <v>1.7188219092382365E-08</v>
      </c>
      <c r="K91" s="12">
        <v>-99.67931947366273</v>
      </c>
      <c r="L91" s="12">
        <v>1.392019833731378E-22</v>
      </c>
      <c r="M91" s="12">
        <v>-1.7499458263872586E-06</v>
      </c>
      <c r="N91" s="12">
        <v>-1.6766741377985237E-06</v>
      </c>
      <c r="O91" s="12">
        <v>-1.7499458263872586E-06</v>
      </c>
      <c r="P91" s="12">
        <v>-1.6766741377985237E-06</v>
      </c>
    </row>
    <row r="95" ht="12.75">
      <c r="H95" t="s">
        <v>27</v>
      </c>
    </row>
    <row r="96" ht="13.5" thickBot="1"/>
    <row r="97" spans="8:10" ht="12.75">
      <c r="H97" s="13" t="s">
        <v>28</v>
      </c>
      <c r="I97" s="13" t="s">
        <v>29</v>
      </c>
      <c r="J97" s="13" t="s">
        <v>11</v>
      </c>
    </row>
    <row r="98" spans="8:10" ht="12.75">
      <c r="H98" s="11">
        <v>1</v>
      </c>
      <c r="I98" s="11">
        <v>5074.2094326149045</v>
      </c>
      <c r="J98" s="11">
        <v>-0.00873261490414734</v>
      </c>
    </row>
    <row r="99" spans="8:10" ht="12.75">
      <c r="H99" s="11">
        <v>2</v>
      </c>
      <c r="I99" s="11">
        <v>5080.388588680391</v>
      </c>
      <c r="J99" s="11">
        <v>-0.005588680391156231</v>
      </c>
    </row>
    <row r="100" spans="4:10" ht="12.75">
      <c r="D100" s="19"/>
      <c r="E100" s="20"/>
      <c r="H100" s="11">
        <v>3</v>
      </c>
      <c r="I100" s="11">
        <v>5099.0405093591535</v>
      </c>
      <c r="J100" s="11">
        <v>0.011690640846609313</v>
      </c>
    </row>
    <row r="101" spans="8:10" ht="12.75">
      <c r="H101" s="11">
        <v>4</v>
      </c>
      <c r="I101" s="11">
        <v>5104.6888224301</v>
      </c>
      <c r="J101" s="11">
        <v>0.012277569900106755</v>
      </c>
    </row>
    <row r="102" spans="8:10" ht="12.75">
      <c r="H102" s="11">
        <v>5</v>
      </c>
      <c r="I102" s="11">
        <v>5113.6721485852195</v>
      </c>
      <c r="J102" s="11">
        <v>0.0002514147809051792</v>
      </c>
    </row>
    <row r="103" spans="8:10" ht="12.75">
      <c r="H103" s="11">
        <v>6</v>
      </c>
      <c r="I103" s="11">
        <v>5116.502732779816</v>
      </c>
      <c r="J103" s="11">
        <v>0.0004672201839639456</v>
      </c>
    </row>
    <row r="104" spans="8:10" ht="12.75">
      <c r="H104" s="11">
        <v>7</v>
      </c>
      <c r="I104" s="11">
        <v>5150.059835030153</v>
      </c>
      <c r="J104" s="11">
        <v>0.0243649698468289</v>
      </c>
    </row>
    <row r="105" spans="8:10" ht="12.75">
      <c r="H105" s="11">
        <v>8</v>
      </c>
      <c r="I105" s="11">
        <v>5151.982588807326</v>
      </c>
      <c r="J105" s="11">
        <v>-0.02158880732531543</v>
      </c>
    </row>
    <row r="106" spans="8:10" ht="12.75">
      <c r="H106" s="11">
        <v>9</v>
      </c>
      <c r="I106" s="11">
        <v>5163.490583609538</v>
      </c>
      <c r="J106" s="11">
        <v>-0.005883609537704615</v>
      </c>
    </row>
    <row r="107" spans="8:10" ht="12.75">
      <c r="H107" s="11">
        <v>10</v>
      </c>
      <c r="I107" s="11">
        <v>5191.335773616425</v>
      </c>
      <c r="J107" s="11">
        <v>-0.013473616425471846</v>
      </c>
    </row>
    <row r="108" spans="8:10" ht="12.75">
      <c r="H108" s="11">
        <v>11</v>
      </c>
      <c r="I108" s="11">
        <v>5203.917829461564</v>
      </c>
      <c r="J108" s="11">
        <v>-0.021629461563861696</v>
      </c>
    </row>
    <row r="109" spans="8:10" ht="12.75">
      <c r="H109" s="11">
        <v>12</v>
      </c>
      <c r="I109" s="11">
        <v>5208.868065223984</v>
      </c>
      <c r="J109" s="11">
        <v>-0.0032652239833623753</v>
      </c>
    </row>
    <row r="110" spans="8:10" ht="12.75">
      <c r="H110" s="11">
        <v>13</v>
      </c>
      <c r="I110" s="11">
        <v>5210.556749333555</v>
      </c>
      <c r="J110" s="11">
        <v>0.010450666445649404</v>
      </c>
    </row>
    <row r="111" spans="8:10" ht="12.75">
      <c r="H111" s="11">
        <v>14</v>
      </c>
      <c r="I111" s="11">
        <v>5214.365463131966</v>
      </c>
      <c r="J111" s="11">
        <v>-0.026563131966213405</v>
      </c>
    </row>
    <row r="112" spans="8:10" ht="12.75">
      <c r="H112" s="11">
        <v>15</v>
      </c>
      <c r="I112" s="11">
        <v>5222.325555964897</v>
      </c>
      <c r="J112" s="11">
        <v>0.026144035103243368</v>
      </c>
    </row>
    <row r="113" spans="8:10" ht="12.75">
      <c r="H113" s="11">
        <v>16</v>
      </c>
      <c r="I113" s="11">
        <v>5233.998953796749</v>
      </c>
      <c r="J113" s="11">
        <v>0.028146203250798862</v>
      </c>
    </row>
    <row r="114" spans="8:10" ht="12.75">
      <c r="H114" s="11">
        <v>17</v>
      </c>
      <c r="I114" s="11">
        <v>5274.023417091586</v>
      </c>
      <c r="J114" s="11">
        <v>0.015882908413914265</v>
      </c>
    </row>
    <row r="115" spans="8:10" ht="13.5" thickBot="1">
      <c r="H115" s="12">
        <v>18</v>
      </c>
      <c r="I115" s="12">
        <v>5280.10825048271</v>
      </c>
      <c r="J115" s="12">
        <v>-0.022950482710257347</v>
      </c>
    </row>
  </sheetData>
  <printOptions/>
  <pageMargins left="0.6" right="0.49" top="0.46" bottom="0.51" header="1.07" footer="0.27"/>
  <pageSetup horizontalDpi="300" verticalDpi="300" orientation="landscape" paperSize="9" r:id="rId2"/>
  <headerFooter alignWithMargins="0">
    <oddFooter>&amp;L&amp;9&amp;D&amp;C&amp;9Etalonnage du Néon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cp:lastPrinted>2013-01-13T08:36:18Z</cp:lastPrinted>
  <dcterms:created xsi:type="dcterms:W3CDTF">2011-12-06T10:02:13Z</dcterms:created>
  <dcterms:modified xsi:type="dcterms:W3CDTF">2013-01-13T08:44:56Z</dcterms:modified>
  <cp:category/>
  <cp:version/>
  <cp:contentType/>
  <cp:contentStatus/>
</cp:coreProperties>
</file>