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580" windowHeight="113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<sst xmlns="http://schemas.openxmlformats.org/spreadsheetml/2006/main" count="33" uniqueCount="23">
  <si>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a</t>
  </si>
  <si>
    <t>latitude</t>
  </si>
  <si>
    <t>Cadran équatorial - horizontal - vertical</t>
  </si>
  <si>
    <t>Calculs longueur style et positions</t>
  </si>
  <si>
    <t>Positions</t>
  </si>
  <si>
    <r>
      <t xml:space="preserve">point </t>
    </r>
    <r>
      <rPr>
        <i/>
        <sz val="10"/>
        <rFont val="Arial"/>
        <family val="2"/>
      </rPr>
      <t xml:space="preserve">A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HA</t>
    </r>
    <r>
      <rPr>
        <sz val="10"/>
        <rFont val="Arial"/>
        <family val="2"/>
      </rPr>
      <t>)</t>
    </r>
  </si>
  <si>
    <r>
      <t>point 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HB</t>
    </r>
    <r>
      <rPr>
        <sz val="10"/>
        <rFont val="Arial"/>
        <family val="2"/>
      </rPr>
      <t>)</t>
    </r>
  </si>
  <si>
    <t>Style</t>
  </si>
  <si>
    <t>AC</t>
  </si>
  <si>
    <t>CB</t>
  </si>
  <si>
    <t>AB</t>
  </si>
  <si>
    <t>cm</t>
  </si>
  <si>
    <t>degrés</t>
  </si>
  <si>
    <t>heure</t>
  </si>
  <si>
    <t>q</t>
  </si>
  <si>
    <t>HM</t>
  </si>
  <si>
    <t>∞</t>
  </si>
  <si>
    <r>
      <t xml:space="preserve">angle </t>
    </r>
    <r>
      <rPr>
        <i/>
        <sz val="10"/>
        <rFont val="Arial"/>
        <family val="2"/>
      </rPr>
      <t>HAM</t>
    </r>
  </si>
  <si>
    <t>Cadran horizontal</t>
  </si>
  <si>
    <r>
      <t xml:space="preserve">Angles en </t>
    </r>
    <r>
      <rPr>
        <i/>
        <sz val="10"/>
        <rFont val="Arial"/>
        <family val="2"/>
      </rPr>
      <t xml:space="preserve">A </t>
    </r>
    <r>
      <rPr>
        <sz val="10"/>
        <rFont val="Arial"/>
        <family val="2"/>
      </rPr>
      <t>et p</t>
    </r>
    <r>
      <rPr>
        <sz val="10"/>
        <rFont val="Arial"/>
        <family val="0"/>
      </rPr>
      <t xml:space="preserve">ositions des point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(distance </t>
    </r>
    <r>
      <rPr>
        <i/>
        <sz val="10"/>
        <rFont val="Arial"/>
        <family val="2"/>
      </rPr>
      <t>HM</t>
    </r>
    <r>
      <rPr>
        <sz val="10"/>
        <rFont val="Arial"/>
        <family val="2"/>
      </rPr>
      <t>)</t>
    </r>
  </si>
  <si>
    <t>Cadran vertical</t>
  </si>
  <si>
    <t xml:space="preserve"> </t>
  </si>
  <si>
    <r>
      <t xml:space="preserve">Angles en </t>
    </r>
    <r>
      <rPr>
        <i/>
        <sz val="10"/>
        <rFont val="Arial"/>
        <family val="2"/>
      </rPr>
      <t xml:space="preserve">B </t>
    </r>
    <r>
      <rPr>
        <sz val="10"/>
        <rFont val="Arial"/>
        <family val="2"/>
      </rPr>
      <t>et p</t>
    </r>
    <r>
      <rPr>
        <sz val="10"/>
        <rFont val="Arial"/>
        <family val="0"/>
      </rPr>
      <t xml:space="preserve">ositions des point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(distance </t>
    </r>
    <r>
      <rPr>
        <i/>
        <sz val="10"/>
        <rFont val="Arial"/>
        <family val="2"/>
      </rPr>
      <t>HM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</si>
</sst>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i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Symbol"/>
      <family val="1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Border="1" applyAlignment="1">
      <alignment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3" borderId="13" xfId="0" applyFill="1" applyBorder="1" applyAlignment="1">
      <alignment/>
    </xf>
    <xf numFmtId="2" fontId="0" fillId="3" borderId="13" xfId="0" applyNumberFormat="1" applyFill="1" applyBorder="1" applyAlignment="1">
      <alignment/>
    </xf>
    <xf numFmtId="164" fontId="0" fillId="3" borderId="13" xfId="0" applyNumberFormat="1" applyFill="1" applyBorder="1" applyAlignment="1">
      <alignment/>
    </xf>
    <xf numFmtId="0" fontId="0" fillId="3" borderId="15" xfId="0" applyFill="1" applyBorder="1" applyAlignment="1">
      <alignment/>
    </xf>
    <xf numFmtId="2" fontId="6" fillId="3" borderId="15" xfId="0" applyNumberFormat="1" applyFont="1" applyFill="1" applyBorder="1" applyAlignment="1">
      <alignment horizontal="center"/>
    </xf>
    <xf numFmtId="164" fontId="0" fillId="3" borderId="15" xfId="0" applyNumberFormat="1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/>
    </xf>
    <xf numFmtId="0" fontId="2" fillId="0" borderId="12" xfId="0" applyFont="1" applyBorder="1" applyAlignment="1">
      <alignment horizontal="right"/>
    </xf>
    <xf numFmtId="0" fontId="2" fillId="4" borderId="17" xfId="0" applyFont="1" applyFill="1" applyBorder="1" applyAlignment="1">
      <alignment horizontal="right"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2" fillId="4" borderId="20" xfId="0" applyFont="1" applyFill="1" applyBorder="1" applyAlignment="1">
      <alignment horizontal="right"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8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1</xdr:row>
      <xdr:rowOff>104775</xdr:rowOff>
    </xdr:from>
    <xdr:to>
      <xdr:col>13</xdr:col>
      <xdr:colOff>523875</xdr:colOff>
      <xdr:row>16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342900"/>
          <a:ext cx="23907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130" zoomScaleNormal="130" workbookViewId="0" topLeftCell="A1">
      <selection activeCell="I3" sqref="I3"/>
    </sheetView>
  </sheetViews>
  <sheetFormatPr defaultColWidth="11.421875" defaultRowHeight="12.75"/>
  <cols>
    <col min="1" max="1" width="12.28125" style="0" customWidth="1"/>
    <col min="2" max="2" width="5.7109375" style="0" customWidth="1"/>
    <col min="3" max="4" width="7.00390625" style="0" customWidth="1"/>
    <col min="7" max="7" width="10.28125" style="0" customWidth="1"/>
    <col min="8" max="8" width="5.7109375" style="0" customWidth="1"/>
    <col min="10" max="10" width="9.7109375" style="0" customWidth="1"/>
    <col min="11" max="11" width="6.28125" style="0" customWidth="1"/>
    <col min="12" max="12" width="6.140625" style="0" customWidth="1"/>
    <col min="13" max="13" width="10.140625" style="0" customWidth="1"/>
  </cols>
  <sheetData>
    <row r="1" ht="18.75">
      <c r="A1" s="1" t="s">
        <v>2</v>
      </c>
    </row>
    <row r="2" ht="18.75">
      <c r="A2" s="1" t="s">
        <v>3</v>
      </c>
    </row>
    <row r="3" ht="13.5" thickBot="1"/>
    <row r="4" spans="1:3" ht="14.25" thickBot="1" thickTop="1">
      <c r="A4" s="32" t="s">
        <v>0</v>
      </c>
      <c r="B4" s="33">
        <v>7.5</v>
      </c>
      <c r="C4" s="34" t="s">
        <v>11</v>
      </c>
    </row>
    <row r="5" spans="1:6" ht="13.5" thickBot="1">
      <c r="A5" s="35" t="s">
        <v>1</v>
      </c>
      <c r="B5" s="36">
        <v>46</v>
      </c>
      <c r="C5" s="37" t="s">
        <v>12</v>
      </c>
      <c r="F5" s="14"/>
    </row>
    <row r="6" ht="13.5" thickTop="1">
      <c r="F6" s="15"/>
    </row>
    <row r="7" ht="13.5" thickBot="1">
      <c r="F7" s="15"/>
    </row>
    <row r="8" spans="1:6" ht="12.75">
      <c r="A8" s="12" t="s">
        <v>4</v>
      </c>
      <c r="B8" s="4"/>
      <c r="C8" s="5"/>
      <c r="F8" s="15"/>
    </row>
    <row r="9" spans="1:6" ht="12.75">
      <c r="A9" s="29" t="s">
        <v>5</v>
      </c>
      <c r="B9" s="25">
        <f>B4/COS(RADIANS(B5))</f>
        <v>10.796674047192948</v>
      </c>
      <c r="C9" s="30" t="s">
        <v>11</v>
      </c>
      <c r="F9" s="15"/>
    </row>
    <row r="10" spans="1:6" ht="12.75">
      <c r="A10" s="29" t="s">
        <v>6</v>
      </c>
      <c r="B10" s="25">
        <f>B4/SIN(RADIANS(B5))</f>
        <v>10.426226932625092</v>
      </c>
      <c r="C10" s="30" t="s">
        <v>11</v>
      </c>
      <c r="F10" s="15"/>
    </row>
    <row r="11" spans="1:6" ht="12.75">
      <c r="A11" s="7"/>
      <c r="B11" s="11"/>
      <c r="C11" s="6"/>
      <c r="F11" s="15"/>
    </row>
    <row r="12" spans="1:6" ht="13.5" thickBot="1">
      <c r="A12" s="13" t="s">
        <v>7</v>
      </c>
      <c r="B12" s="11"/>
      <c r="C12" s="6"/>
      <c r="F12" s="16"/>
    </row>
    <row r="13" spans="1:3" ht="12.75">
      <c r="A13" s="31" t="s">
        <v>8</v>
      </c>
      <c r="B13" s="25">
        <f>B4*TAN(RADIANS(B5))</f>
        <v>7.766477353429272</v>
      </c>
      <c r="C13" s="30" t="s">
        <v>11</v>
      </c>
    </row>
    <row r="14" spans="1:3" ht="12.75">
      <c r="A14" s="31" t="s">
        <v>9</v>
      </c>
      <c r="B14" s="25">
        <f>B4/TAN(RADIANS(B5))</f>
        <v>7.242665811053055</v>
      </c>
      <c r="C14" s="30" t="s">
        <v>11</v>
      </c>
    </row>
    <row r="15" spans="1:3" ht="12.75">
      <c r="A15" s="31" t="s">
        <v>10</v>
      </c>
      <c r="B15" s="25">
        <f>B13+B14</f>
        <v>15.009143164482326</v>
      </c>
      <c r="C15" s="30" t="s">
        <v>11</v>
      </c>
    </row>
    <row r="16" spans="1:3" ht="13.5" thickBot="1">
      <c r="A16" s="8"/>
      <c r="B16" s="9"/>
      <c r="C16" s="10"/>
    </row>
    <row r="17" ht="13.5" thickBot="1"/>
    <row r="18" spans="1:12" ht="12.75">
      <c r="A18" s="12" t="s">
        <v>18</v>
      </c>
      <c r="B18" s="4"/>
      <c r="C18" s="4"/>
      <c r="D18" s="4"/>
      <c r="E18" s="4"/>
      <c r="F18" s="7"/>
      <c r="G18" s="12" t="s">
        <v>20</v>
      </c>
      <c r="H18" s="4"/>
      <c r="I18" s="4"/>
      <c r="J18" s="4"/>
      <c r="K18" s="4"/>
      <c r="L18" s="7"/>
    </row>
    <row r="19" spans="1:12" ht="12.75">
      <c r="A19" s="7"/>
      <c r="B19" s="17"/>
      <c r="C19" s="17"/>
      <c r="D19" s="17"/>
      <c r="E19" s="17"/>
      <c r="F19" s="7"/>
      <c r="G19" s="7"/>
      <c r="H19" s="17"/>
      <c r="I19" s="17"/>
      <c r="J19" s="17"/>
      <c r="K19" s="17"/>
      <c r="L19" s="7"/>
    </row>
    <row r="20" spans="1:12" ht="12.75">
      <c r="A20" s="7" t="s">
        <v>22</v>
      </c>
      <c r="B20" s="17"/>
      <c r="C20" s="17"/>
      <c r="D20" s="17"/>
      <c r="E20" s="17"/>
      <c r="F20" s="7"/>
      <c r="G20" s="7" t="s">
        <v>19</v>
      </c>
      <c r="H20" s="17"/>
      <c r="I20" s="17"/>
      <c r="J20" s="17"/>
      <c r="K20" s="17"/>
      <c r="L20" s="7"/>
    </row>
    <row r="21" spans="1:12" ht="12.75">
      <c r="A21" s="7"/>
      <c r="B21" s="17"/>
      <c r="C21" s="17"/>
      <c r="D21" s="17"/>
      <c r="E21" s="17"/>
      <c r="F21" s="7"/>
      <c r="G21" s="7"/>
      <c r="H21" s="17"/>
      <c r="I21" s="17"/>
      <c r="J21" s="17"/>
      <c r="K21" s="17"/>
      <c r="L21" s="7"/>
    </row>
    <row r="22" spans="1:12" ht="12.75">
      <c r="A22" s="7"/>
      <c r="B22" s="17"/>
      <c r="C22" s="17"/>
      <c r="D22" s="17"/>
      <c r="E22" s="17"/>
      <c r="F22" s="7"/>
      <c r="G22" s="7"/>
      <c r="H22" s="17"/>
      <c r="I22" s="17"/>
      <c r="J22" s="17"/>
      <c r="K22" s="17"/>
      <c r="L22" s="7"/>
    </row>
    <row r="23" spans="1:12" ht="12.75">
      <c r="A23" s="7"/>
      <c r="B23" s="17"/>
      <c r="C23" s="17"/>
      <c r="D23" s="17"/>
      <c r="E23" s="17"/>
      <c r="F23" s="7"/>
      <c r="G23" s="7"/>
      <c r="H23" s="17"/>
      <c r="I23" s="17"/>
      <c r="J23" s="17"/>
      <c r="K23" s="17"/>
      <c r="L23" s="7"/>
    </row>
    <row r="24" spans="1:12" ht="12.75">
      <c r="A24" s="7"/>
      <c r="B24" s="17"/>
      <c r="C24" s="17"/>
      <c r="D24" s="17"/>
      <c r="E24" s="17"/>
      <c r="F24" s="7"/>
      <c r="G24" s="7"/>
      <c r="H24" s="17"/>
      <c r="I24" s="17"/>
      <c r="J24" s="17"/>
      <c r="K24" s="17"/>
      <c r="L24" s="7"/>
    </row>
    <row r="25" spans="1:12" ht="12.75">
      <c r="A25" s="18" t="s">
        <v>13</v>
      </c>
      <c r="B25" s="19" t="s">
        <v>14</v>
      </c>
      <c r="C25" s="20" t="s">
        <v>15</v>
      </c>
      <c r="D25" s="21" t="s">
        <v>17</v>
      </c>
      <c r="E25" s="17"/>
      <c r="F25" s="7"/>
      <c r="G25" s="18" t="s">
        <v>13</v>
      </c>
      <c r="H25" s="19" t="s">
        <v>14</v>
      </c>
      <c r="I25" s="20" t="s">
        <v>15</v>
      </c>
      <c r="J25" s="21" t="s">
        <v>17</v>
      </c>
      <c r="K25" s="17"/>
      <c r="L25" s="7"/>
    </row>
    <row r="26" spans="1:12" ht="12.75">
      <c r="A26" s="18">
        <v>1</v>
      </c>
      <c r="B26" s="23">
        <f aca="true" t="shared" si="0" ref="B26:B31">15*A26</f>
        <v>15</v>
      </c>
      <c r="C26" s="24">
        <f>$B$4*TAN(RADIANS(15*A26))</f>
        <v>2.0096189432334204</v>
      </c>
      <c r="D26" s="25">
        <f>DEGREES(ATAN(SIN(RADIANS($B$5))*TAN(RADIANS(B26))))</f>
        <v>10.909771294289024</v>
      </c>
      <c r="E26" s="17"/>
      <c r="F26" s="7"/>
      <c r="G26" s="18">
        <v>1</v>
      </c>
      <c r="H26" s="23">
        <f aca="true" t="shared" si="1" ref="H26:H31">15*G26</f>
        <v>15</v>
      </c>
      <c r="I26" s="24">
        <f>$B$4*TAN(RADIANS(15*G26))</f>
        <v>2.0096189432334204</v>
      </c>
      <c r="J26" s="25">
        <f>DEGREES(ATAN(COS(RADIANS($B$5))*TAN(RADIANS(H26))))</f>
        <v>10.543981560024921</v>
      </c>
      <c r="K26" s="17"/>
      <c r="L26" s="7"/>
    </row>
    <row r="27" spans="1:12" ht="12.75">
      <c r="A27" s="18">
        <v>2</v>
      </c>
      <c r="B27" s="23">
        <f t="shared" si="0"/>
        <v>30</v>
      </c>
      <c r="C27" s="24">
        <f>$B$4*TAN(RADIANS(15*A27))</f>
        <v>4.330127018922193</v>
      </c>
      <c r="D27" s="25">
        <f>DEGREES(ATAN(SIN(RADIANS($B$5))*TAN(RADIANS(B27))))</f>
        <v>22.55365070010893</v>
      </c>
      <c r="E27" s="17"/>
      <c r="F27" s="7"/>
      <c r="G27" s="18">
        <v>2</v>
      </c>
      <c r="H27" s="23">
        <f t="shared" si="1"/>
        <v>30</v>
      </c>
      <c r="I27" s="24">
        <f>$B$4*TAN(RADIANS(15*G27))</f>
        <v>4.330127018922193</v>
      </c>
      <c r="J27" s="25">
        <f>DEGREES(ATAN(COS(RADIANS($B$5))*TAN(RADIANS(H27))))</f>
        <v>21.853805918661127</v>
      </c>
      <c r="K27" s="17"/>
      <c r="L27" s="7"/>
    </row>
    <row r="28" spans="1:12" ht="12.75">
      <c r="A28" s="18">
        <v>3</v>
      </c>
      <c r="B28" s="23">
        <f t="shared" si="0"/>
        <v>45</v>
      </c>
      <c r="C28" s="24">
        <f>$B$4*TAN(RADIANS(15*A28))</f>
        <v>7.499999999999999</v>
      </c>
      <c r="D28" s="25">
        <f>DEGREES(ATAN(SIN(RADIANS($B$5))*TAN(RADIANS(B28))))</f>
        <v>35.728967274587646</v>
      </c>
      <c r="E28" s="17"/>
      <c r="F28" s="7"/>
      <c r="G28" s="18">
        <v>3</v>
      </c>
      <c r="H28" s="23">
        <f t="shared" si="1"/>
        <v>45</v>
      </c>
      <c r="I28" s="24">
        <f>$B$4*TAN(RADIANS(15*G28))</f>
        <v>7.499999999999999</v>
      </c>
      <c r="J28" s="25">
        <f>DEGREES(ATAN(COS(RADIANS($B$5))*TAN(RADIANS(H28))))</f>
        <v>34.78609974471374</v>
      </c>
      <c r="K28" s="17"/>
      <c r="L28" s="7"/>
    </row>
    <row r="29" spans="1:12" ht="12.75">
      <c r="A29" s="18">
        <v>4</v>
      </c>
      <c r="B29" s="23">
        <f t="shared" si="0"/>
        <v>60</v>
      </c>
      <c r="C29" s="24">
        <f>$B$4*TAN(RADIANS(15*A29))</f>
        <v>12.990381056766577</v>
      </c>
      <c r="D29" s="25">
        <f>DEGREES(ATAN(SIN(RADIANS($B$5))*TAN(RADIANS(B29))))</f>
        <v>51.24907751062499</v>
      </c>
      <c r="E29" s="17"/>
      <c r="F29" s="7"/>
      <c r="G29" s="18">
        <v>4</v>
      </c>
      <c r="H29" s="23">
        <f t="shared" si="1"/>
        <v>60</v>
      </c>
      <c r="I29" s="24">
        <f>$B$4*TAN(RADIANS(15*G29))</f>
        <v>12.990381056766577</v>
      </c>
      <c r="J29" s="25">
        <f>DEGREES(ATAN(COS(RADIANS($B$5))*TAN(RADIANS(H29))))</f>
        <v>50.26906870629152</v>
      </c>
      <c r="K29" s="17" t="s">
        <v>21</v>
      </c>
      <c r="L29" s="7"/>
    </row>
    <row r="30" spans="1:12" ht="12.75">
      <c r="A30" s="18">
        <v>5</v>
      </c>
      <c r="B30" s="23">
        <f t="shared" si="0"/>
        <v>75</v>
      </c>
      <c r="C30" s="24">
        <f>$B$4*TAN(RADIANS(15*A30))</f>
        <v>27.990381056766584</v>
      </c>
      <c r="D30" s="25">
        <f>DEGREES(ATAN(SIN(RADIANS($B$5))*TAN(RADIANS(B30))))</f>
        <v>69.5699792274095</v>
      </c>
      <c r="E30" s="17"/>
      <c r="F30" s="7"/>
      <c r="G30" s="18">
        <v>5</v>
      </c>
      <c r="H30" s="23">
        <f t="shared" si="1"/>
        <v>75</v>
      </c>
      <c r="I30" s="24">
        <f>$B$4*TAN(RADIANS(15*G30))</f>
        <v>27.990381056766584</v>
      </c>
      <c r="J30" s="25">
        <f>DEGREES(ATAN(COS(RADIANS($B$5))*TAN(RADIANS(H30))))</f>
        <v>68.90697587909598</v>
      </c>
      <c r="K30" s="17"/>
      <c r="L30" s="7"/>
    </row>
    <row r="31" spans="1:12" ht="15" thickBot="1">
      <c r="A31" s="22">
        <v>6</v>
      </c>
      <c r="B31" s="26">
        <f t="shared" si="0"/>
        <v>90</v>
      </c>
      <c r="C31" s="27" t="s">
        <v>16</v>
      </c>
      <c r="D31" s="28">
        <v>90</v>
      </c>
      <c r="E31" s="9"/>
      <c r="F31" s="7"/>
      <c r="G31" s="22">
        <v>6</v>
      </c>
      <c r="H31" s="26">
        <f t="shared" si="1"/>
        <v>90</v>
      </c>
      <c r="I31" s="27" t="s">
        <v>16</v>
      </c>
      <c r="J31" s="28">
        <v>90</v>
      </c>
      <c r="K31" s="9"/>
      <c r="L31" s="7"/>
    </row>
    <row r="32" spans="1:2" ht="12.75">
      <c r="A32" s="2"/>
      <c r="B32" s="3"/>
    </row>
    <row r="33" ht="12.75">
      <c r="B33" s="3"/>
    </row>
  </sheetData>
  <printOptions/>
  <pageMargins left="0.75" right="0.75" top="1" bottom="1" header="0.4921259845" footer="0.4921259845"/>
  <pageSetup horizontalDpi="600" verticalDpi="600" orientation="portrait" paperSize="9" r:id="rId11"/>
  <drawing r:id="rId10"/>
  <legacyDrawing r:id="rId9"/>
  <oleObjects>
    <oleObject progId="Equation.COEE2" shapeId="277236" r:id="rId1"/>
    <oleObject progId="Equation.COEE2" shapeId="277676" r:id="rId2"/>
    <oleObject progId="Equation.COEE2" shapeId="278163" r:id="rId3"/>
    <oleObject progId="Equation.COEE2" shapeId="278739" r:id="rId4"/>
    <oleObject progId="Equation.COEE2" shapeId="298628" r:id="rId5"/>
    <oleObject progId="Equation.COEE2" shapeId="319612" r:id="rId6"/>
    <oleObject progId="Equation.COEE2" shapeId="344100" r:id="rId7"/>
    <oleObject progId="Equation.COEE2" shapeId="344101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2007-11-25T04:22:11Z</dcterms:created>
  <dcterms:modified xsi:type="dcterms:W3CDTF">2007-12-12T20:27:23Z</dcterms:modified>
  <cp:category/>
  <cp:version/>
  <cp:contentType/>
  <cp:contentStatus/>
</cp:coreProperties>
</file>