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<sst xmlns="http://schemas.openxmlformats.org/spreadsheetml/2006/main" count="32" uniqueCount="25">
  <si>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Date de Pâques</t>
  </si>
  <si>
    <t>Méthode de gauss</t>
  </si>
  <si>
    <t>millésime</t>
  </si>
  <si>
    <t>reste de m/19</t>
  </si>
  <si>
    <t>a=</t>
  </si>
  <si>
    <t>reste de m/4</t>
  </si>
  <si>
    <t>b=</t>
  </si>
  <si>
    <t>c=</t>
  </si>
  <si>
    <t>d=</t>
  </si>
  <si>
    <t>e=</t>
  </si>
  <si>
    <t>reste de m/7</t>
  </si>
  <si>
    <t>reste de (19a+24)/30</t>
  </si>
  <si>
    <t>reste de (2b+4c+6d+5)/7</t>
  </si>
  <si>
    <t>Date</t>
  </si>
  <si>
    <t>calcul 22+d+e</t>
  </si>
  <si>
    <t>Méthode de O'Beirne</t>
  </si>
  <si>
    <t>m-1900</t>
  </si>
  <si>
    <t>n=</t>
  </si>
  <si>
    <t>reste de n/19</t>
  </si>
  <si>
    <t>partie entière (7a+1)/19</t>
  </si>
  <si>
    <t>reste (11a-b+4)/29</t>
  </si>
  <si>
    <t>partie entière n/4</t>
  </si>
  <si>
    <t>reste (n-c+d+31)/7</t>
  </si>
  <si>
    <t>calcul (25-c-e)</t>
  </si>
  <si>
    <t>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</si>
</sst>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i/>
      <sz val="14"/>
      <name val="Arial"/>
      <family val="2"/>
    </font>
    <font>
      <sz val="8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 quotePrefix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3">
      <selection activeCell="G16" sqref="G16"/>
    </sheetView>
  </sheetViews>
  <sheetFormatPr defaultColWidth="11.421875" defaultRowHeight="12.75"/>
  <cols>
    <col min="1" max="1" width="23.421875" style="0" customWidth="1"/>
    <col min="2" max="2" width="8.00390625" style="0" customWidth="1"/>
    <col min="3" max="3" width="6.8515625" style="0" customWidth="1"/>
  </cols>
  <sheetData>
    <row r="1" ht="18.75">
      <c r="A1" s="1" t="s">
        <v>0</v>
      </c>
    </row>
    <row r="2" ht="12.75" customHeight="1">
      <c r="A2" s="1"/>
    </row>
    <row r="3" spans="1:2" ht="12.75">
      <c r="A3" s="7" t="s">
        <v>2</v>
      </c>
      <c r="B3" s="8">
        <v>2036</v>
      </c>
    </row>
    <row r="4" spans="1:2" ht="13.5" thickBot="1">
      <c r="A4" s="6"/>
      <c r="B4" s="15"/>
    </row>
    <row r="5" spans="1:3" ht="15">
      <c r="A5" s="9" t="s">
        <v>1</v>
      </c>
      <c r="B5" s="10"/>
      <c r="C5" s="11"/>
    </row>
    <row r="6" spans="1:3" ht="12.75">
      <c r="A6" s="12"/>
      <c r="B6" s="13"/>
      <c r="C6" s="14"/>
    </row>
    <row r="7" spans="1:3" ht="12.75">
      <c r="A7" s="2" t="s">
        <v>3</v>
      </c>
      <c r="B7" s="5" t="s">
        <v>4</v>
      </c>
      <c r="C7" s="4">
        <f>MOD(B3,19)</f>
        <v>3</v>
      </c>
    </row>
    <row r="8" spans="1:3" ht="12.75">
      <c r="A8" s="2" t="s">
        <v>5</v>
      </c>
      <c r="B8" s="5" t="s">
        <v>6</v>
      </c>
      <c r="C8" s="4">
        <f>MOD(B3,4)</f>
        <v>0</v>
      </c>
    </row>
    <row r="9" spans="1:3" ht="12.75">
      <c r="A9" s="2" t="s">
        <v>10</v>
      </c>
      <c r="B9" s="5" t="s">
        <v>7</v>
      </c>
      <c r="C9" s="4">
        <f>MOD(B3,7)</f>
        <v>6</v>
      </c>
    </row>
    <row r="10" spans="1:3" ht="12.75">
      <c r="A10" s="2" t="s">
        <v>11</v>
      </c>
      <c r="B10" s="5" t="s">
        <v>8</v>
      </c>
      <c r="C10" s="4">
        <f>MOD((19*C7+24),30)</f>
        <v>21</v>
      </c>
    </row>
    <row r="11" spans="1:3" ht="12.75">
      <c r="A11" s="2" t="s">
        <v>12</v>
      </c>
      <c r="B11" s="5" t="s">
        <v>9</v>
      </c>
      <c r="C11" s="4">
        <f>MOD((2*C8+4*C9+6*C10+5),7)</f>
        <v>1</v>
      </c>
    </row>
    <row r="12" spans="1:3" ht="12.75">
      <c r="A12" s="2" t="s">
        <v>14</v>
      </c>
      <c r="B12" s="16" t="s">
        <v>24</v>
      </c>
      <c r="C12" s="4">
        <f>22+C10+C11</f>
        <v>44</v>
      </c>
    </row>
    <row r="13" spans="1:3" ht="12.75">
      <c r="A13" s="2"/>
      <c r="B13" s="16"/>
      <c r="C13" s="4"/>
    </row>
    <row r="14" spans="1:3" ht="13.5" thickBot="1">
      <c r="A14" s="19" t="s">
        <v>13</v>
      </c>
      <c r="B14" s="17">
        <f>MOD(C12,31)</f>
        <v>13</v>
      </c>
      <c r="C14" s="18" t="str">
        <f>IF(C12&gt;31,"Avril","Mars")</f>
        <v>Avril</v>
      </c>
    </row>
    <row r="15" ht="13.5" thickBot="1"/>
    <row r="16" spans="1:3" ht="15">
      <c r="A16" s="9" t="s">
        <v>15</v>
      </c>
      <c r="B16" s="10"/>
      <c r="C16" s="11"/>
    </row>
    <row r="17" spans="1:3" ht="12.75">
      <c r="A17" s="12"/>
      <c r="B17" s="13"/>
      <c r="C17" s="14"/>
    </row>
    <row r="18" spans="1:3" ht="12.75">
      <c r="A18" s="2" t="s">
        <v>16</v>
      </c>
      <c r="B18" s="5" t="s">
        <v>17</v>
      </c>
      <c r="C18" s="4">
        <f>B3-1900</f>
        <v>136</v>
      </c>
    </row>
    <row r="19" spans="1:3" ht="12.75">
      <c r="A19" s="2" t="s">
        <v>18</v>
      </c>
      <c r="B19" s="5" t="s">
        <v>4</v>
      </c>
      <c r="C19" s="4">
        <f>MOD(C18,19)</f>
        <v>3</v>
      </c>
    </row>
    <row r="20" spans="1:3" ht="12.75">
      <c r="A20" s="2" t="s">
        <v>19</v>
      </c>
      <c r="B20" s="5" t="s">
        <v>6</v>
      </c>
      <c r="C20" s="4">
        <f>INT((7*C19+1)/19)</f>
        <v>1</v>
      </c>
    </row>
    <row r="21" spans="1:3" ht="12.75">
      <c r="A21" s="2" t="s">
        <v>20</v>
      </c>
      <c r="B21" s="5" t="s">
        <v>7</v>
      </c>
      <c r="C21" s="4">
        <f>MOD(11*C19-C20+4,29)</f>
        <v>7</v>
      </c>
    </row>
    <row r="22" spans="1:3" ht="12.75">
      <c r="A22" s="2" t="s">
        <v>21</v>
      </c>
      <c r="B22" s="5" t="s">
        <v>8</v>
      </c>
      <c r="C22" s="4">
        <f>INT(C18/4)</f>
        <v>34</v>
      </c>
    </row>
    <row r="23" spans="1:3" ht="12.75">
      <c r="A23" s="2" t="s">
        <v>22</v>
      </c>
      <c r="B23" s="5" t="s">
        <v>9</v>
      </c>
      <c r="C23" s="4">
        <f>MOD(C18-C21+C22+31,7)</f>
        <v>5</v>
      </c>
    </row>
    <row r="24" spans="1:3" ht="12.75">
      <c r="A24" s="2" t="s">
        <v>23</v>
      </c>
      <c r="B24" s="16" t="s">
        <v>24</v>
      </c>
      <c r="C24" s="4">
        <f>25-C21-C23</f>
        <v>13</v>
      </c>
    </row>
    <row r="25" spans="1:3" ht="12.75">
      <c r="A25" s="2"/>
      <c r="B25" s="3"/>
      <c r="C25" s="4"/>
    </row>
    <row r="26" spans="1:3" ht="13.5" thickBot="1">
      <c r="A26" s="19" t="s">
        <v>13</v>
      </c>
      <c r="B26" s="17">
        <f>IF(C24&gt;0,C24,31+C24)</f>
        <v>13</v>
      </c>
      <c r="C26" s="18" t="str">
        <f>IF(C24&gt;0,"Avril","Mars")</f>
        <v>Avril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2007-12-29T17:45:59Z</dcterms:created>
  <dcterms:modified xsi:type="dcterms:W3CDTF">2007-12-29T19:12:34Z</dcterms:modified>
  <cp:category/>
  <cp:version/>
  <cp:contentType/>
  <cp:contentStatus/>
</cp:coreProperties>
</file>