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5180" windowHeight="13575" activeTab="0"/>
  </bookViews>
  <sheets>
    <sheet name="Lune-Terre" sheetId="1" r:id="rId1"/>
  </sheets>
  <definedNames>
    <definedName name="ephem_excel" localSheetId="0">'Lune-Terre'!$A$11:$J$603</definedName>
  </definedNames>
  <calcPr fullCalcOnLoad="1"/>
</workbook>
</file>

<file path=xl/sharedStrings.xml><?xml version="1.0" encoding="utf-8"?>
<sst xmlns="http://schemas.openxmlformats.org/spreadsheetml/2006/main" count="77" uniqueCount="43">
  <si>
    <t>Soleil</t>
  </si>
  <si>
    <t>°</t>
  </si>
  <si>
    <t>u.a.</t>
  </si>
  <si>
    <t>date</t>
  </si>
  <si>
    <t>heure</t>
  </si>
  <si>
    <t>longitude</t>
  </si>
  <si>
    <t>distance</t>
  </si>
  <si>
    <t>Lune</t>
  </si>
  <si>
    <t>latitude</t>
  </si>
  <si>
    <t>nœud</t>
  </si>
  <si>
    <t>périgée</t>
  </si>
  <si>
    <t>Les coordonnées écliptiques du Soleil et de la Lune sont données par le serveur d'éphémérides de l'IMCCE.</t>
  </si>
  <si>
    <t>(r Terre)</t>
  </si>
  <si>
    <t>Les coordonnées du nœud ascendant et du périhélie sont calculées à partir des données d l'IMCCE</t>
  </si>
  <si>
    <t>rayon terrestre</t>
  </si>
  <si>
    <t>km</t>
  </si>
  <si>
    <t>unité astronomique</t>
  </si>
  <si>
    <t>X</t>
  </si>
  <si>
    <t>Y</t>
  </si>
  <si>
    <t>Z</t>
  </si>
  <si>
    <t>Période synodique</t>
  </si>
  <si>
    <t>Passages à la longitude 0</t>
  </si>
  <si>
    <t>Périodes</t>
  </si>
  <si>
    <t>Moyenne</t>
  </si>
  <si>
    <t>Période sidérale</t>
  </si>
  <si>
    <t>Longitude Lune égale longitude Soleil</t>
  </si>
  <si>
    <t>Jour</t>
  </si>
  <si>
    <t>long. Soleil</t>
  </si>
  <si>
    <t>long. Lune</t>
  </si>
  <si>
    <t>Différence</t>
  </si>
  <si>
    <t>Dates</t>
  </si>
  <si>
    <t>lat. Lune</t>
  </si>
  <si>
    <t>Période draconitique</t>
  </si>
  <si>
    <t>Période anomalistique</t>
  </si>
  <si>
    <t>Passages au périgée</t>
  </si>
  <si>
    <t>dist. Lune</t>
  </si>
  <si>
    <t>Orbites de la Lune 2007</t>
  </si>
  <si>
    <t>couleurs</t>
  </si>
  <si>
    <t>cellules</t>
  </si>
  <si>
    <t>formules</t>
  </si>
  <si>
    <t>données</t>
  </si>
  <si>
    <t>No ligne</t>
  </si>
  <si>
    <t>Passages à la latitude 0, nœud ascendant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</si>
</sst>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  <numFmt numFmtId="167" formatCode="[$-40C]dddd\ d\ mmmm\ yyyy"/>
  </numFmts>
  <fonts count="10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sz val="8.75"/>
      <name val="Arial Narrow"/>
      <family val="0"/>
    </font>
    <font>
      <sz val="10.25"/>
      <name val="Arial Narrow"/>
      <family val="0"/>
    </font>
    <font>
      <b/>
      <sz val="10.5"/>
      <name val="Arial Narrow"/>
      <family val="0"/>
    </font>
    <font>
      <b/>
      <sz val="10.25"/>
      <name val="Arial Narrow"/>
      <family val="0"/>
    </font>
    <font>
      <b/>
      <i/>
      <sz val="18"/>
      <name val="Arial"/>
      <family val="2"/>
    </font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14" fontId="0" fillId="3" borderId="4" xfId="0" applyNumberFormat="1" applyFill="1" applyBorder="1" applyAlignment="1">
      <alignment horizontal="right"/>
    </xf>
    <xf numFmtId="166" fontId="0" fillId="3" borderId="1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14" fontId="0" fillId="3" borderId="2" xfId="0" applyNumberFormat="1" applyFill="1" applyBorder="1" applyAlignment="1">
      <alignment horizontal="right"/>
    </xf>
    <xf numFmtId="166" fontId="0" fillId="3" borderId="0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right"/>
    </xf>
    <xf numFmtId="14" fontId="0" fillId="3" borderId="12" xfId="0" applyNumberFormat="1" applyFill="1" applyBorder="1" applyAlignment="1">
      <alignment horizontal="right"/>
    </xf>
    <xf numFmtId="166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right"/>
    </xf>
    <xf numFmtId="14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14" fontId="0" fillId="3" borderId="15" xfId="0" applyNumberFormat="1" applyFill="1" applyBorder="1" applyAlignment="1">
      <alignment/>
    </xf>
    <xf numFmtId="166" fontId="0" fillId="3" borderId="16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/>
    </xf>
    <xf numFmtId="166" fontId="0" fillId="3" borderId="11" xfId="0" applyNumberFormat="1" applyFill="1" applyBorder="1" applyAlignment="1">
      <alignment horizontal="center"/>
    </xf>
    <xf numFmtId="0" fontId="0" fillId="3" borderId="7" xfId="0" applyFill="1" applyBorder="1" applyAlignment="1">
      <alignment/>
    </xf>
    <xf numFmtId="22" fontId="0" fillId="2" borderId="8" xfId="0" applyNumberFormat="1" applyFill="1" applyBorder="1" applyAlignment="1">
      <alignment/>
    </xf>
    <xf numFmtId="22" fontId="0" fillId="2" borderId="17" xfId="0" applyNumberFormat="1" applyFill="1" applyBorder="1" applyAlignment="1">
      <alignment/>
    </xf>
    <xf numFmtId="164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/>
    </xf>
    <xf numFmtId="22" fontId="0" fillId="2" borderId="18" xfId="0" applyNumberFormat="1" applyFill="1" applyBorder="1" applyAlignment="1">
      <alignment/>
    </xf>
    <xf numFmtId="0" fontId="0" fillId="2" borderId="2" xfId="0" applyFill="1" applyBorder="1" applyAlignment="1">
      <alignment/>
    </xf>
    <xf numFmtId="1" fontId="0" fillId="3" borderId="19" xfId="0" applyNumberFormat="1" applyFill="1" applyBorder="1" applyAlignment="1">
      <alignment/>
    </xf>
    <xf numFmtId="1" fontId="1" fillId="0" borderId="2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0" fillId="3" borderId="20" xfId="0" applyNumberFormat="1" applyFill="1" applyBorder="1" applyAlignment="1">
      <alignment/>
    </xf>
    <xf numFmtId="164" fontId="1" fillId="3" borderId="22" xfId="0" applyNumberFormat="1" applyFont="1" applyFill="1" applyBorder="1" applyAlignment="1">
      <alignment horizontal="right"/>
    </xf>
    <xf numFmtId="2" fontId="0" fillId="3" borderId="22" xfId="0" applyNumberFormat="1" applyFill="1" applyBorder="1" applyAlignment="1">
      <alignment/>
    </xf>
    <xf numFmtId="164" fontId="0" fillId="3" borderId="21" xfId="0" applyNumberFormat="1" applyFill="1" applyBorder="1" applyAlignment="1">
      <alignment/>
    </xf>
    <xf numFmtId="1" fontId="0" fillId="3" borderId="22" xfId="0" applyNumberFormat="1" applyFill="1" applyBorder="1" applyAlignment="1">
      <alignment/>
    </xf>
    <xf numFmtId="1" fontId="0" fillId="2" borderId="19" xfId="0" applyNumberForma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left"/>
    </xf>
    <xf numFmtId="14" fontId="0" fillId="3" borderId="13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Narrow"/>
                <a:ea typeface="Arial Narrow"/>
                <a:cs typeface="Arial Narrow"/>
              </a:rPr>
              <a:t>Orbites de la Lune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25"/>
          <c:w val="1"/>
          <c:h val="0.93675"/>
        </c:manualLayout>
      </c:layout>
      <c:scatterChart>
        <c:scatterStyle val="smoothMarker"/>
        <c:varyColors val="0"/>
        <c:ser>
          <c:idx val="8"/>
          <c:order val="0"/>
          <c:tx>
            <c:v>Février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'Lune-Terre'!$K$18:$K$132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xVal>
          <c:yVal>
            <c:numRef>
              <c:f>'Lune-Terre'!$L$18:$L$132</c:f>
              <c:numCach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Mars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'Lune-Terre'!$K$133:$K$242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xVal>
          <c:yVal>
            <c:numRef>
              <c:f>'Lune-Terre'!$L$133:$L$242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Avril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'Lune-Terre'!$K$242:$K$352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xVal>
          <c:yVal>
            <c:numRef>
              <c:f>'Lune-Terre'!$L$242:$L$352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Mai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'Lune-Terre'!$K$352:$K$460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'Lune-Terre'!$L$352:$L$460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Juin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'Lune-Terre'!$K$461:$K$570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xVal>
          <c:yVal>
            <c:numRef>
              <c:f>'Lune-Terre'!$L$461:$L$570</c:f>
              <c:numCach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1"/>
        </c:ser>
        <c:axId val="64020860"/>
        <c:axId val="39316829"/>
      </c:scatterChart>
      <c:valAx>
        <c:axId val="64020860"/>
        <c:scaling>
          <c:orientation val="minMax"/>
          <c:max val="450000"/>
          <c:min val="-4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Narrow"/>
                    <a:ea typeface="Arial Narrow"/>
                    <a:cs typeface="Arial Narrow"/>
                  </a:rPr>
                  <a:t>X Terre-Lune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39316829"/>
        <c:crossesAt val="-450000"/>
        <c:crossBetween val="midCat"/>
        <c:dispUnits/>
        <c:majorUnit val="150000"/>
        <c:minorUnit val="50000"/>
      </c:valAx>
      <c:valAx>
        <c:axId val="39316829"/>
        <c:scaling>
          <c:orientation val="minMax"/>
          <c:max val="450000"/>
          <c:min val="-4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Narrow"/>
                    <a:ea typeface="Arial Narrow"/>
                    <a:cs typeface="Arial Narrow"/>
                  </a:rPr>
                  <a:t>Y Terre-Lune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64020860"/>
        <c:crossesAt val="-450000"/>
        <c:crossBetween val="midCat"/>
        <c:dispUnits/>
        <c:majorUnit val="15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7975"/>
          <c:w val="0.1365"/>
          <c:h val="0.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25"/>
          <c:w val="0.86075"/>
          <c:h val="0.9495"/>
        </c:manualLayout>
      </c:layout>
      <c:scatterChart>
        <c:scatterStyle val="lineMarker"/>
        <c:varyColors val="0"/>
        <c:ser>
          <c:idx val="0"/>
          <c:order val="0"/>
          <c:tx>
            <c:v>Lune P1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'Lune-Terre'!$K$22:$K$133</c:f>
              <c:numCache>
                <c:ptCount val="112"/>
                <c:pt idx="0">
                  <c:v>361437.4731063735</c:v>
                </c:pt>
                <c:pt idx="1">
                  <c:v>361134.260750914</c:v>
                </c:pt>
                <c:pt idx="2">
                  <c:v>359403.8447876519</c:v>
                </c:pt>
                <c:pt idx="3">
                  <c:v>356255.681195312</c:v>
                </c:pt>
                <c:pt idx="4">
                  <c:v>351705.9415570841</c:v>
                </c:pt>
                <c:pt idx="5">
                  <c:v>345777.21427883656</c:v>
                </c:pt>
                <c:pt idx="6">
                  <c:v>338498.924074546</c:v>
                </c:pt>
                <c:pt idx="7">
                  <c:v>329904.68396798574</c:v>
                </c:pt>
                <c:pt idx="8">
                  <c:v>320034.9804745534</c:v>
                </c:pt>
                <c:pt idx="9">
                  <c:v>308934.86898704496</c:v>
                </c:pt>
                <c:pt idx="10">
                  <c:v>296654.9134631667</c:v>
                </c:pt>
                <c:pt idx="11">
                  <c:v>283248.1788314888</c:v>
                </c:pt>
                <c:pt idx="12">
                  <c:v>268774.7538025931</c:v>
                </c:pt>
                <c:pt idx="13">
                  <c:v>253295.09266401196</c:v>
                </c:pt>
                <c:pt idx="14">
                  <c:v>236874.93580630078</c:v>
                </c:pt>
                <c:pt idx="15">
                  <c:v>219580.87907057625</c:v>
                </c:pt>
                <c:pt idx="16">
                  <c:v>201483.3229174323</c:v>
                </c:pt>
                <c:pt idx="17">
                  <c:v>182654.02550314736</c:v>
                </c:pt>
                <c:pt idx="18">
                  <c:v>163166.46224053844</c:v>
                </c:pt>
                <c:pt idx="19">
                  <c:v>143094.29468960973</c:v>
                </c:pt>
                <c:pt idx="20">
                  <c:v>122513.27360726733</c:v>
                </c:pt>
                <c:pt idx="21">
                  <c:v>101499.43127687</c:v>
                </c:pt>
                <c:pt idx="22">
                  <c:v>80127.74759347136</c:v>
                </c:pt>
                <c:pt idx="23">
                  <c:v>58475.249850734916</c:v>
                </c:pt>
                <c:pt idx="24">
                  <c:v>36617.28618079508</c:v>
                </c:pt>
                <c:pt idx="25">
                  <c:v>14628.34249540019</c:v>
                </c:pt>
                <c:pt idx="26">
                  <c:v>-7417.1268713720865</c:v>
                </c:pt>
                <c:pt idx="27">
                  <c:v>-29446.19481923661</c:v>
                </c:pt>
                <c:pt idx="28">
                  <c:v>-51386.31175450371</c:v>
                </c:pt>
                <c:pt idx="29">
                  <c:v>-73168.17463918826</c:v>
                </c:pt>
                <c:pt idx="30">
                  <c:v>-94721.60273720302</c:v>
                </c:pt>
                <c:pt idx="31">
                  <c:v>-115979.8579582169</c:v>
                </c:pt>
                <c:pt idx="32">
                  <c:v>-136877.8716835548</c:v>
                </c:pt>
                <c:pt idx="33">
                  <c:v>-157351.90743858923</c:v>
                </c:pt>
                <c:pt idx="34">
                  <c:v>-177340.96472339818</c:v>
                </c:pt>
                <c:pt idx="35">
                  <c:v>-196787.02081503833</c:v>
                </c:pt>
                <c:pt idx="36">
                  <c:v>-215632.69449164372</c:v>
                </c:pt>
                <c:pt idx="37">
                  <c:v>-233824.1515744857</c:v>
                </c:pt>
                <c:pt idx="38">
                  <c:v>-251310.37503785687</c:v>
                </c:pt>
                <c:pt idx="39">
                  <c:v>-268042.144789587</c:v>
                </c:pt>
                <c:pt idx="40">
                  <c:v>-283973.7015956698</c:v>
                </c:pt>
                <c:pt idx="41">
                  <c:v>-299062.3310917358</c:v>
                </c:pt>
                <c:pt idx="42">
                  <c:v>-313266.4848769977</c:v>
                </c:pt>
                <c:pt idx="43">
                  <c:v>-326549.8999128434</c:v>
                </c:pt>
                <c:pt idx="44">
                  <c:v>-338877.5213968939</c:v>
                </c:pt>
                <c:pt idx="45">
                  <c:v>-350218.16771111346</c:v>
                </c:pt>
                <c:pt idx="46">
                  <c:v>-360543.32005278696</c:v>
                </c:pt>
                <c:pt idx="47">
                  <c:v>-369826.74705398764</c:v>
                </c:pt>
                <c:pt idx="48">
                  <c:v>-378046.8311842065</c:v>
                </c:pt>
                <c:pt idx="49">
                  <c:v>-385184.4910881308</c:v>
                </c:pt>
                <c:pt idx="50">
                  <c:v>-391222.46386783326</c:v>
                </c:pt>
                <c:pt idx="51">
                  <c:v>-396147.9621349425</c:v>
                </c:pt>
                <c:pt idx="52">
                  <c:v>-399950.08824271645</c:v>
                </c:pt>
                <c:pt idx="53">
                  <c:v>-402622.4168814085</c:v>
                </c:pt>
                <c:pt idx="54">
                  <c:v>-404159.90891657525</c:v>
                </c:pt>
                <c:pt idx="55">
                  <c:v>-404561.7117115729</c:v>
                </c:pt>
                <c:pt idx="56">
                  <c:v>-403828.57573886693</c:v>
                </c:pt>
                <c:pt idx="57">
                  <c:v>-401965.020356738</c:v>
                </c:pt>
                <c:pt idx="58">
                  <c:v>-398977.5661807886</c:v>
                </c:pt>
                <c:pt idx="59">
                  <c:v>-394877.41043568804</c:v>
                </c:pt>
                <c:pt idx="60">
                  <c:v>-389675.7092946008</c:v>
                </c:pt>
                <c:pt idx="61">
                  <c:v>-383388.38617652975</c:v>
                </c:pt>
                <c:pt idx="62">
                  <c:v>-376032.710846995</c:v>
                </c:pt>
                <c:pt idx="63">
                  <c:v>-367629.4041230468</c:v>
                </c:pt>
                <c:pt idx="64">
                  <c:v>-358201.3906374861</c:v>
                </c:pt>
                <c:pt idx="65">
                  <c:v>-347773.3334902561</c:v>
                </c:pt>
                <c:pt idx="66">
                  <c:v>-336373.2782692292</c:v>
                </c:pt>
                <c:pt idx="67">
                  <c:v>-324031.561095763</c:v>
                </c:pt>
                <c:pt idx="68">
                  <c:v>-310779.9464442826</c:v>
                </c:pt>
                <c:pt idx="69">
                  <c:v>-296653.09942807624</c:v>
                </c:pt>
                <c:pt idx="70">
                  <c:v>-281688.79546889634</c:v>
                </c:pt>
                <c:pt idx="71">
                  <c:v>-265925.96775955235</c:v>
                </c:pt>
                <c:pt idx="72">
                  <c:v>-249405.23533149555</c:v>
                </c:pt>
                <c:pt idx="73">
                  <c:v>-232170.7907762096</c:v>
                </c:pt>
                <c:pt idx="74">
                  <c:v>-214267.70660338522</c:v>
                </c:pt>
                <c:pt idx="75">
                  <c:v>-195744.18135512163</c:v>
                </c:pt>
                <c:pt idx="76">
                  <c:v>-176649.91972139553</c:v>
                </c:pt>
                <c:pt idx="77">
                  <c:v>-157036.4529735588</c:v>
                </c:pt>
                <c:pt idx="78">
                  <c:v>-136957.50934732356</c:v>
                </c:pt>
                <c:pt idx="79">
                  <c:v>-116469.65524717595</c:v>
                </c:pt>
                <c:pt idx="80">
                  <c:v>-95630.40684698758</c:v>
                </c:pt>
                <c:pt idx="81">
                  <c:v>-74499.6106878817</c:v>
                </c:pt>
                <c:pt idx="82">
                  <c:v>-53139.48493301542</c:v>
                </c:pt>
                <c:pt idx="83">
                  <c:v>-31612.112602380283</c:v>
                </c:pt>
                <c:pt idx="84">
                  <c:v>-9983.502900923124</c:v>
                </c:pt>
                <c:pt idx="85">
                  <c:v>11679.36660828726</c:v>
                </c:pt>
                <c:pt idx="86">
                  <c:v>33307.65990402115</c:v>
                </c:pt>
                <c:pt idx="87">
                  <c:v>54832.25281738562</c:v>
                </c:pt>
                <c:pt idx="88">
                  <c:v>76181.08913909992</c:v>
                </c:pt>
                <c:pt idx="89">
                  <c:v>97282.52621043015</c:v>
                </c:pt>
                <c:pt idx="90">
                  <c:v>118063.18936717242</c:v>
                </c:pt>
                <c:pt idx="91">
                  <c:v>138448.28447317108</c:v>
                </c:pt>
                <c:pt idx="92">
                  <c:v>158362.99812358338</c:v>
                </c:pt>
                <c:pt idx="93">
                  <c:v>177733.55735444094</c:v>
                </c:pt>
                <c:pt idx="94">
                  <c:v>196484.47296830767</c:v>
                </c:pt>
                <c:pt idx="95">
                  <c:v>214541.25502824553</c:v>
                </c:pt>
                <c:pt idx="96">
                  <c:v>231830.47029646585</c:v>
                </c:pt>
                <c:pt idx="97">
                  <c:v>248279.6855693284</c:v>
                </c:pt>
                <c:pt idx="98">
                  <c:v>263819.2120350553</c:v>
                </c:pt>
                <c:pt idx="99">
                  <c:v>278379.26685368863</c:v>
                </c:pt>
                <c:pt idx="100">
                  <c:v>291894.4059852483</c:v>
                </c:pt>
                <c:pt idx="101">
                  <c:v>304302.2022831708</c:v>
                </c:pt>
                <c:pt idx="102">
                  <c:v>315543.16337196896</c:v>
                </c:pt>
                <c:pt idx="103">
                  <c:v>325562.77244059055</c:v>
                </c:pt>
                <c:pt idx="104">
                  <c:v>334310.1174642356</c:v>
                </c:pt>
                <c:pt idx="105">
                  <c:v>341741.42545482516</c:v>
                </c:pt>
                <c:pt idx="106">
                  <c:v>347816.4213582225</c:v>
                </c:pt>
                <c:pt idx="107">
                  <c:v>352502.42997376027</c:v>
                </c:pt>
                <c:pt idx="108">
                  <c:v>355773.0999340915</c:v>
                </c:pt>
                <c:pt idx="109">
                  <c:v>357607.31601722783</c:v>
                </c:pt>
                <c:pt idx="110">
                  <c:v>357993.71305090195</c:v>
                </c:pt>
                <c:pt idx="111">
                  <c:v>356926.56381068146</c:v>
                </c:pt>
              </c:numCache>
            </c:numRef>
          </c:xVal>
          <c:yVal>
            <c:numRef>
              <c:f>'Lune-Terre'!$L$22:$L$133</c:f>
              <c:numCache>
                <c:ptCount val="112"/>
                <c:pt idx="0">
                  <c:v>-4890.472375353773</c:v>
                </c:pt>
                <c:pt idx="1">
                  <c:v>18505.970486004077</c:v>
                </c:pt>
                <c:pt idx="2">
                  <c:v>41819.66125640825</c:v>
                </c:pt>
                <c:pt idx="3">
                  <c:v>64959.11448253884</c:v>
                </c:pt>
                <c:pt idx="4">
                  <c:v>87832.28989420806</c:v>
                </c:pt>
                <c:pt idx="5">
                  <c:v>110350.92049093559</c:v>
                </c:pt>
                <c:pt idx="6">
                  <c:v>132428.01840624525</c:v>
                </c:pt>
                <c:pt idx="7">
                  <c:v>153979.4059386634</c:v>
                </c:pt>
                <c:pt idx="8">
                  <c:v>174924.47403906312</c:v>
                </c:pt>
                <c:pt idx="9">
                  <c:v>195186.57960617627</c:v>
                </c:pt>
                <c:pt idx="10">
                  <c:v>214691.84792487265</c:v>
                </c:pt>
                <c:pt idx="11">
                  <c:v>233372.24232140326</c:v>
                </c:pt>
                <c:pt idx="12">
                  <c:v>251163.2409658739</c:v>
                </c:pt>
                <c:pt idx="13">
                  <c:v>268004.73614023684</c:v>
                </c:pt>
                <c:pt idx="14">
                  <c:v>283842.43873891403</c:v>
                </c:pt>
                <c:pt idx="15">
                  <c:v>298625.9106576051</c:v>
                </c:pt>
                <c:pt idx="16">
                  <c:v>312310.4193927629</c:v>
                </c:pt>
                <c:pt idx="17">
                  <c:v>324855.63380558335</c:v>
                </c:pt>
                <c:pt idx="18">
                  <c:v>336226.6753894098</c:v>
                </c:pt>
                <c:pt idx="19">
                  <c:v>346393.47011765576</c:v>
                </c:pt>
                <c:pt idx="20">
                  <c:v>355330.8736166319</c:v>
                </c:pt>
                <c:pt idx="21">
                  <c:v>363018.8142952617</c:v>
                </c:pt>
                <c:pt idx="22">
                  <c:v>369440.9486245531</c:v>
                </c:pt>
                <c:pt idx="23">
                  <c:v>374587.033248685</c:v>
                </c:pt>
                <c:pt idx="24">
                  <c:v>378450.28289233585</c:v>
                </c:pt>
                <c:pt idx="25">
                  <c:v>381029.2301418971</c:v>
                </c:pt>
                <c:pt idx="26">
                  <c:v>382325.6827814655</c:v>
                </c:pt>
                <c:pt idx="27">
                  <c:v>382347.2179787919</c:v>
                </c:pt>
                <c:pt idx="28">
                  <c:v>381103.28182335815</c:v>
                </c:pt>
                <c:pt idx="29">
                  <c:v>378608.0196576982</c:v>
                </c:pt>
                <c:pt idx="30">
                  <c:v>374880.8374230247</c:v>
                </c:pt>
                <c:pt idx="31">
                  <c:v>369942.8343098366</c:v>
                </c:pt>
                <c:pt idx="32">
                  <c:v>363818.30560118833</c:v>
                </c:pt>
                <c:pt idx="33">
                  <c:v>356536.98777485965</c:v>
                </c:pt>
                <c:pt idx="34">
                  <c:v>348129.3444831452</c:v>
                </c:pt>
                <c:pt idx="35">
                  <c:v>338630.34994056687</c:v>
                </c:pt>
                <c:pt idx="36">
                  <c:v>328077.20390933467</c:v>
                </c:pt>
                <c:pt idx="37">
                  <c:v>316509.02108314604</c:v>
                </c:pt>
                <c:pt idx="38">
                  <c:v>303968.88420076115</c:v>
                </c:pt>
                <c:pt idx="39">
                  <c:v>290501.95656116906</c:v>
                </c:pt>
                <c:pt idx="40">
                  <c:v>276153.32247492345</c:v>
                </c:pt>
                <c:pt idx="41">
                  <c:v>260972.3562665948</c:v>
                </c:pt>
                <c:pt idx="42">
                  <c:v>245010.4525479923</c:v>
                </c:pt>
                <c:pt idx="43">
                  <c:v>228319.05855848917</c:v>
                </c:pt>
                <c:pt idx="44">
                  <c:v>210952.37473785726</c:v>
                </c:pt>
                <c:pt idx="45">
                  <c:v>192964.91756532065</c:v>
                </c:pt>
                <c:pt idx="46">
                  <c:v>174413.0200922504</c:v>
                </c:pt>
                <c:pt idx="47">
                  <c:v>155354.52685749452</c:v>
                </c:pt>
                <c:pt idx="48">
                  <c:v>135846.6578853021</c:v>
                </c:pt>
                <c:pt idx="49">
                  <c:v>115948.63579485872</c:v>
                </c:pt>
                <c:pt idx="50">
                  <c:v>95720.67247969015</c:v>
                </c:pt>
                <c:pt idx="51">
                  <c:v>75221.06927877522</c:v>
                </c:pt>
                <c:pt idx="52">
                  <c:v>54510.449290019176</c:v>
                </c:pt>
                <c:pt idx="53">
                  <c:v>33649.92986890863</c:v>
                </c:pt>
                <c:pt idx="54">
                  <c:v>12699.118555725569</c:v>
                </c:pt>
                <c:pt idx="55">
                  <c:v>-8282.220026333252</c:v>
                </c:pt>
                <c:pt idx="56">
                  <c:v>-29234.43161465461</c:v>
                </c:pt>
                <c:pt idx="57">
                  <c:v>-50096.60049913041</c:v>
                </c:pt>
                <c:pt idx="58">
                  <c:v>-70810.83700595211</c:v>
                </c:pt>
                <c:pt idx="59">
                  <c:v>-91319.26878132069</c:v>
                </c:pt>
                <c:pt idx="60">
                  <c:v>-111562.55652409245</c:v>
                </c:pt>
                <c:pt idx="61">
                  <c:v>-131484.5054929378</c:v>
                </c:pt>
                <c:pt idx="62">
                  <c:v>-151029.2595027608</c:v>
                </c:pt>
                <c:pt idx="63">
                  <c:v>-170141.2287719871</c:v>
                </c:pt>
                <c:pt idx="64">
                  <c:v>-188766.29719958946</c:v>
                </c:pt>
                <c:pt idx="65">
                  <c:v>-206851.61992808335</c:v>
                </c:pt>
                <c:pt idx="66">
                  <c:v>-224345.81331706696</c:v>
                </c:pt>
                <c:pt idx="67">
                  <c:v>-241197.69464222965</c:v>
                </c:pt>
                <c:pt idx="68">
                  <c:v>-257358.19394248465</c:v>
                </c:pt>
                <c:pt idx="69">
                  <c:v>-272779.8197147828</c:v>
                </c:pt>
                <c:pt idx="70">
                  <c:v>-287416.2160676694</c:v>
                </c:pt>
                <c:pt idx="71">
                  <c:v>-301222.3454137443</c:v>
                </c:pt>
                <c:pt idx="72">
                  <c:v>-314156.0159178875</c:v>
                </c:pt>
                <c:pt idx="73">
                  <c:v>-326174.9297464643</c:v>
                </c:pt>
                <c:pt idx="74">
                  <c:v>-337240.1451145209</c:v>
                </c:pt>
                <c:pt idx="75">
                  <c:v>-347313.41669009515</c:v>
                </c:pt>
                <c:pt idx="76">
                  <c:v>-356360.1183446692</c:v>
                </c:pt>
                <c:pt idx="77">
                  <c:v>-364345.7101241073</c:v>
                </c:pt>
                <c:pt idx="78">
                  <c:v>-371239.57352501404</c:v>
                </c:pt>
                <c:pt idx="79">
                  <c:v>-377011.9061770039</c:v>
                </c:pt>
                <c:pt idx="80">
                  <c:v>-381636.6819852845</c:v>
                </c:pt>
                <c:pt idx="81">
                  <c:v>-385089.8361908209</c:v>
                </c:pt>
                <c:pt idx="82">
                  <c:v>-387349.4749430739</c:v>
                </c:pt>
                <c:pt idx="83">
                  <c:v>-388398.4751013341</c:v>
                </c:pt>
                <c:pt idx="84">
                  <c:v>-388219.7656909789</c:v>
                </c:pt>
                <c:pt idx="85">
                  <c:v>-386802.6355907437</c:v>
                </c:pt>
                <c:pt idx="86">
                  <c:v>-384136.575755796</c:v>
                </c:pt>
                <c:pt idx="87">
                  <c:v>-380218.0240133604</c:v>
                </c:pt>
                <c:pt idx="88">
                  <c:v>-375045.0718246017</c:v>
                </c:pt>
                <c:pt idx="89">
                  <c:v>-368618.9586490778</c:v>
                </c:pt>
                <c:pt idx="90">
                  <c:v>-360948.0989540926</c:v>
                </c:pt>
                <c:pt idx="91">
                  <c:v>-352042.508753355</c:v>
                </c:pt>
                <c:pt idx="92">
                  <c:v>-341918.32345526497</c:v>
                </c:pt>
                <c:pt idx="93">
                  <c:v>-330595.5414306511</c:v>
                </c:pt>
                <c:pt idx="94">
                  <c:v>-318099.4594812756</c:v>
                </c:pt>
                <c:pt idx="95">
                  <c:v>-304460.9137445171</c:v>
                </c:pt>
                <c:pt idx="96">
                  <c:v>-289715.6057056667</c:v>
                </c:pt>
                <c:pt idx="97">
                  <c:v>-273903.67452614015</c:v>
                </c:pt>
                <c:pt idx="98">
                  <c:v>-257072.20310102677</c:v>
                </c:pt>
                <c:pt idx="99">
                  <c:v>-239272.3960491901</c:v>
                </c:pt>
                <c:pt idx="100">
                  <c:v>-220561.060617478</c:v>
                </c:pt>
                <c:pt idx="101">
                  <c:v>-201001.81161590046</c:v>
                </c:pt>
                <c:pt idx="102">
                  <c:v>-180660.61941969095</c:v>
                </c:pt>
                <c:pt idx="103">
                  <c:v>-159611.3531981201</c:v>
                </c:pt>
                <c:pt idx="104">
                  <c:v>-137930.59342177858</c:v>
                </c:pt>
                <c:pt idx="105">
                  <c:v>-115699.01802616323</c:v>
                </c:pt>
                <c:pt idx="106">
                  <c:v>-93003.26588344332</c:v>
                </c:pt>
                <c:pt idx="107">
                  <c:v>-69931.63470580283</c:v>
                </c:pt>
                <c:pt idx="108">
                  <c:v>-46576.28514241471</c:v>
                </c:pt>
                <c:pt idx="109">
                  <c:v>-23030.789742518467</c:v>
                </c:pt>
                <c:pt idx="110">
                  <c:v>608.5722462569756</c:v>
                </c:pt>
                <c:pt idx="111">
                  <c:v>24245.19450483022</c:v>
                </c:pt>
              </c:numCache>
            </c:numRef>
          </c:yVal>
          <c:smooth val="0"/>
        </c:ser>
        <c:ser>
          <c:idx val="1"/>
          <c:order val="1"/>
          <c:tx>
            <c:v>Lune P2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'Lune-Terre'!$K$134:$K$240</c:f>
              <c:numCache>
                <c:ptCount val="107"/>
                <c:pt idx="0">
                  <c:v>354407.1968453148</c:v>
                </c:pt>
                <c:pt idx="1">
                  <c:v>350445.89353877574</c:v>
                </c:pt>
                <c:pt idx="2">
                  <c:v>345057.9609459613</c:v>
                </c:pt>
                <c:pt idx="3">
                  <c:v>338268.67196347757</c:v>
                </c:pt>
                <c:pt idx="4">
                  <c:v>330108.0073342412</c:v>
                </c:pt>
                <c:pt idx="5">
                  <c:v>320613.7263143654</c:v>
                </c:pt>
                <c:pt idx="6">
                  <c:v>309830.03028695285</c:v>
                </c:pt>
                <c:pt idx="7">
                  <c:v>297806.4835762676</c:v>
                </c:pt>
                <c:pt idx="8">
                  <c:v>284598.343374763</c:v>
                </c:pt>
                <c:pt idx="9">
                  <c:v>270265.812347054</c:v>
                </c:pt>
                <c:pt idx="10">
                  <c:v>254874.49970542526</c:v>
                </c:pt>
                <c:pt idx="11">
                  <c:v>238491.6249040081</c:v>
                </c:pt>
                <c:pt idx="12">
                  <c:v>221189.72533982105</c:v>
                </c:pt>
                <c:pt idx="13">
                  <c:v>203043.48004767898</c:v>
                </c:pt>
                <c:pt idx="14">
                  <c:v>184129.6927029885</c:v>
                </c:pt>
                <c:pt idx="15">
                  <c:v>164526.9703441554</c:v>
                </c:pt>
                <c:pt idx="16">
                  <c:v>144316.35884831782</c:v>
                </c:pt>
                <c:pt idx="17">
                  <c:v>123576.75002260033</c:v>
                </c:pt>
                <c:pt idx="18">
                  <c:v>102391.03235665162</c:v>
                </c:pt>
                <c:pt idx="19">
                  <c:v>80838.7629217994</c:v>
                </c:pt>
                <c:pt idx="20">
                  <c:v>59001.34646431217</c:v>
                </c:pt>
                <c:pt idx="21">
                  <c:v>36958.12827316095</c:v>
                </c:pt>
                <c:pt idx="22">
                  <c:v>14788.706518603241</c:v>
                </c:pt>
                <c:pt idx="23">
                  <c:v>-7430.904672299335</c:v>
                </c:pt>
                <c:pt idx="24">
                  <c:v>-29622.995924197632</c:v>
                </c:pt>
                <c:pt idx="25">
                  <c:v>-51714.88043063533</c:v>
                </c:pt>
                <c:pt idx="26">
                  <c:v>-73634.0970079845</c:v>
                </c:pt>
                <c:pt idx="27">
                  <c:v>-95309.66575765783</c:v>
                </c:pt>
                <c:pt idx="28">
                  <c:v>-116674.36269210187</c:v>
                </c:pt>
                <c:pt idx="29">
                  <c:v>-137662.55149046952</c:v>
                </c:pt>
                <c:pt idx="30">
                  <c:v>-158211.13277690043</c:v>
                </c:pt>
                <c:pt idx="31">
                  <c:v>-178259.34878071852</c:v>
                </c:pt>
                <c:pt idx="32">
                  <c:v>-197749.29681202088</c:v>
                </c:pt>
                <c:pt idx="33">
                  <c:v>-216625.8121573129</c:v>
                </c:pt>
                <c:pt idx="34">
                  <c:v>-234835.0325744458</c:v>
                </c:pt>
                <c:pt idx="35">
                  <c:v>-252328.50865015094</c:v>
                </c:pt>
                <c:pt idx="36">
                  <c:v>-269058.2826737297</c:v>
                </c:pt>
                <c:pt idx="37">
                  <c:v>-284979.61211564264</c:v>
                </c:pt>
                <c:pt idx="38">
                  <c:v>-300051.46150968986</c:v>
                </c:pt>
                <c:pt idx="39">
                  <c:v>-314234.5388388083</c:v>
                </c:pt>
                <c:pt idx="40">
                  <c:v>-327493.2852770268</c:v>
                </c:pt>
                <c:pt idx="41">
                  <c:v>-339794.56657280284</c:v>
                </c:pt>
                <c:pt idx="42">
                  <c:v>-351107.3672778674</c:v>
                </c:pt>
                <c:pt idx="43">
                  <c:v>-361405.44601506327</c:v>
                </c:pt>
                <c:pt idx="44">
                  <c:v>-370663.5314568869</c:v>
                </c:pt>
                <c:pt idx="45">
                  <c:v>-378860.8343258818</c:v>
                </c:pt>
                <c:pt idx="46">
                  <c:v>-385977.97834686027</c:v>
                </c:pt>
                <c:pt idx="47">
                  <c:v>-391998.98229364125</c:v>
                </c:pt>
                <c:pt idx="48">
                  <c:v>-396911.87914453907</c:v>
                </c:pt>
                <c:pt idx="49">
                  <c:v>-400706.0615360046</c:v>
                </c:pt>
                <c:pt idx="50">
                  <c:v>-403373.9175026872</c:v>
                </c:pt>
                <c:pt idx="51">
                  <c:v>-404912.17757494777</c:v>
                </c:pt>
                <c:pt idx="52">
                  <c:v>-405318.9956572596</c:v>
                </c:pt>
                <c:pt idx="53">
                  <c:v>-404595.6147842289</c:v>
                </c:pt>
                <c:pt idx="54">
                  <c:v>-402746.0730447375</c:v>
                </c:pt>
                <c:pt idx="55">
                  <c:v>-399778.17999432806</c:v>
                </c:pt>
                <c:pt idx="56">
                  <c:v>-395700.8908770576</c:v>
                </c:pt>
                <c:pt idx="57">
                  <c:v>-390527.2270031316</c:v>
                </c:pt>
                <c:pt idx="58">
                  <c:v>-384271.9562349785</c:v>
                </c:pt>
                <c:pt idx="59">
                  <c:v>-376953.64318277384</c:v>
                </c:pt>
                <c:pt idx="60">
                  <c:v>-368592.2183929611</c:v>
                </c:pt>
                <c:pt idx="61">
                  <c:v>-359210.98277587927</c:v>
                </c:pt>
                <c:pt idx="62">
                  <c:v>-348835.09592294967</c:v>
                </c:pt>
                <c:pt idx="63">
                  <c:v>-337493.43177468696</c:v>
                </c:pt>
                <c:pt idx="64">
                  <c:v>-325215.8332326935</c:v>
                </c:pt>
                <c:pt idx="65">
                  <c:v>-312035.2373887052</c:v>
                </c:pt>
                <c:pt idx="66">
                  <c:v>-297987.75844074495</c:v>
                </c:pt>
                <c:pt idx="67">
                  <c:v>-283109.7285197299</c:v>
                </c:pt>
                <c:pt idx="68">
                  <c:v>-267441.4132416523</c:v>
                </c:pt>
                <c:pt idx="69">
                  <c:v>-251025.1809908879</c:v>
                </c:pt>
                <c:pt idx="70">
                  <c:v>-233903.92768081542</c:v>
                </c:pt>
                <c:pt idx="71">
                  <c:v>-216124.77198108358</c:v>
                </c:pt>
                <c:pt idx="72">
                  <c:v>-197735.12166304907</c:v>
                </c:pt>
                <c:pt idx="73">
                  <c:v>-178785.00345743724</c:v>
                </c:pt>
                <c:pt idx="74">
                  <c:v>-159327.00338265023</c:v>
                </c:pt>
                <c:pt idx="75">
                  <c:v>-139413.77025964102</c:v>
                </c:pt>
                <c:pt idx="76">
                  <c:v>-119100.5154069757</c:v>
                </c:pt>
                <c:pt idx="77">
                  <c:v>-98445.34778678886</c:v>
                </c:pt>
                <c:pt idx="78">
                  <c:v>-77506.12383375272</c:v>
                </c:pt>
                <c:pt idx="79">
                  <c:v>-56343.63717203879</c:v>
                </c:pt>
                <c:pt idx="80">
                  <c:v>-35019.35723098671</c:v>
                </c:pt>
                <c:pt idx="81">
                  <c:v>-13595.603742054334</c:v>
                </c:pt>
                <c:pt idx="82">
                  <c:v>7862.503088579379</c:v>
                </c:pt>
                <c:pt idx="83">
                  <c:v>29290.01704718797</c:v>
                </c:pt>
                <c:pt idx="84">
                  <c:v>50619.487687712455</c:v>
                </c:pt>
                <c:pt idx="85">
                  <c:v>71784.41236291656</c:v>
                </c:pt>
                <c:pt idx="86">
                  <c:v>92715.69165470506</c:v>
                </c:pt>
                <c:pt idx="87">
                  <c:v>113344.62409705819</c:v>
                </c:pt>
                <c:pt idx="88">
                  <c:v>133601.16817757845</c:v>
                </c:pt>
                <c:pt idx="89">
                  <c:v>153415.424419391</c:v>
                </c:pt>
                <c:pt idx="90">
                  <c:v>172717.31545076345</c:v>
                </c:pt>
                <c:pt idx="91">
                  <c:v>191436.28803645683</c:v>
                </c:pt>
                <c:pt idx="92">
                  <c:v>209503.6764215047</c:v>
                </c:pt>
                <c:pt idx="93">
                  <c:v>226849.53561613083</c:v>
                </c:pt>
                <c:pt idx="94">
                  <c:v>243405.14236825163</c:v>
                </c:pt>
                <c:pt idx="95">
                  <c:v>259103.25040811792</c:v>
                </c:pt>
                <c:pt idx="96">
                  <c:v>273879.1813498618</c:v>
                </c:pt>
                <c:pt idx="97">
                  <c:v>287668.27094600734</c:v>
                </c:pt>
                <c:pt idx="98">
                  <c:v>300409.1031214687</c:v>
                </c:pt>
                <c:pt idx="99">
                  <c:v>312043.69098273054</c:v>
                </c:pt>
                <c:pt idx="100">
                  <c:v>322515.0575063994</c:v>
                </c:pt>
                <c:pt idx="101">
                  <c:v>331772.5888609138</c:v>
                </c:pt>
                <c:pt idx="102">
                  <c:v>339767.2276933395</c:v>
                </c:pt>
                <c:pt idx="103">
                  <c:v>346455.43404890696</c:v>
                </c:pt>
                <c:pt idx="104">
                  <c:v>351800.1470847083</c:v>
                </c:pt>
                <c:pt idx="105">
                  <c:v>355767.24703479884</c:v>
                </c:pt>
                <c:pt idx="106">
                  <c:v>358329.18105624185</c:v>
                </c:pt>
              </c:numCache>
            </c:numRef>
          </c:xVal>
          <c:yVal>
            <c:numRef>
              <c:f>'Lune-Terre'!$L$134:$L$240</c:f>
              <c:numCache>
                <c:ptCount val="107"/>
                <c:pt idx="0">
                  <c:v>47781.0593563872</c:v>
                </c:pt>
                <c:pt idx="1">
                  <c:v>71119.41779624262</c:v>
                </c:pt>
                <c:pt idx="2">
                  <c:v>94164.18410191637</c:v>
                </c:pt>
                <c:pt idx="3">
                  <c:v>116821.39675591943</c:v>
                </c:pt>
                <c:pt idx="4">
                  <c:v>138998.5823521998</c:v>
                </c:pt>
                <c:pt idx="5">
                  <c:v>160605.99027016744</c:v>
                </c:pt>
                <c:pt idx="6">
                  <c:v>181558.92539206755</c:v>
                </c:pt>
                <c:pt idx="7">
                  <c:v>201774.96444915363</c:v>
                </c:pt>
                <c:pt idx="8">
                  <c:v>221178.268639251</c:v>
                </c:pt>
                <c:pt idx="9">
                  <c:v>239695.2192044795</c:v>
                </c:pt>
                <c:pt idx="10">
                  <c:v>257259.28761145743</c:v>
                </c:pt>
                <c:pt idx="11">
                  <c:v>273809.3763817058</c:v>
                </c:pt>
                <c:pt idx="12">
                  <c:v>289288.4545894363</c:v>
                </c:pt>
                <c:pt idx="13">
                  <c:v>303647.68449318525</c:v>
                </c:pt>
                <c:pt idx="14">
                  <c:v>316842.03057976335</c:v>
                </c:pt>
                <c:pt idx="15">
                  <c:v>328833.6850996862</c:v>
                </c:pt>
                <c:pt idx="16">
                  <c:v>339589.17552249547</c:v>
                </c:pt>
                <c:pt idx="17">
                  <c:v>349082.2757226215</c:v>
                </c:pt>
                <c:pt idx="18">
                  <c:v>357291.77377746045</c:v>
                </c:pt>
                <c:pt idx="19">
                  <c:v>364200.88000214647</c:v>
                </c:pt>
                <c:pt idx="20">
                  <c:v>369799.95157104457</c:v>
                </c:pt>
                <c:pt idx="21">
                  <c:v>374084.1963049379</c:v>
                </c:pt>
                <c:pt idx="22">
                  <c:v>377051.9428259294</c:v>
                </c:pt>
                <c:pt idx="23">
                  <c:v>378707.2744784362</c:v>
                </c:pt>
                <c:pt idx="24">
                  <c:v>379060.1000505329</c:v>
                </c:pt>
                <c:pt idx="25">
                  <c:v>378121.70073196274</c:v>
                </c:pt>
                <c:pt idx="26">
                  <c:v>375909.94650877087</c:v>
                </c:pt>
                <c:pt idx="27">
                  <c:v>372445.0598487609</c:v>
                </c:pt>
                <c:pt idx="28">
                  <c:v>367750.74533853744</c:v>
                </c:pt>
                <c:pt idx="29">
                  <c:v>361855.00948824314</c:v>
                </c:pt>
                <c:pt idx="30">
                  <c:v>354787.93527079094</c:v>
                </c:pt>
                <c:pt idx="31">
                  <c:v>346582.851304599</c:v>
                </c:pt>
                <c:pt idx="32">
                  <c:v>337276.66729904857</c:v>
                </c:pt>
                <c:pt idx="33">
                  <c:v>326907.6679426711</c:v>
                </c:pt>
                <c:pt idx="34">
                  <c:v>315517.1276229856</c:v>
                </c:pt>
                <c:pt idx="35">
                  <c:v>303147.67568502453</c:v>
                </c:pt>
                <c:pt idx="36">
                  <c:v>289845.3904162549</c:v>
                </c:pt>
                <c:pt idx="37">
                  <c:v>275657.59532690415</c:v>
                </c:pt>
                <c:pt idx="38">
                  <c:v>260632.22673944454</c:v>
                </c:pt>
                <c:pt idx="39">
                  <c:v>244821.39551856517</c:v>
                </c:pt>
                <c:pt idx="40">
                  <c:v>228275.58530093182</c:v>
                </c:pt>
                <c:pt idx="41">
                  <c:v>211048.74100401707</c:v>
                </c:pt>
                <c:pt idx="42">
                  <c:v>193196.11151822368</c:v>
                </c:pt>
                <c:pt idx="43">
                  <c:v>174771.69908331629</c:v>
                </c:pt>
                <c:pt idx="44">
                  <c:v>155833.91667496768</c:v>
                </c:pt>
                <c:pt idx="45">
                  <c:v>136438.62962870346</c:v>
                </c:pt>
                <c:pt idx="46">
                  <c:v>116643.89076820468</c:v>
                </c:pt>
                <c:pt idx="47">
                  <c:v>96509.10241769742</c:v>
                </c:pt>
                <c:pt idx="48">
                  <c:v>76092.69849880802</c:v>
                </c:pt>
                <c:pt idx="49">
                  <c:v>55454.299674270136</c:v>
                </c:pt>
                <c:pt idx="50">
                  <c:v>34653.68243046698</c:v>
                </c:pt>
                <c:pt idx="51">
                  <c:v>13749.280926163285</c:v>
                </c:pt>
                <c:pt idx="52">
                  <c:v>-7197.997772669559</c:v>
                </c:pt>
                <c:pt idx="53">
                  <c:v>-28128.87678080124</c:v>
                </c:pt>
                <c:pt idx="54">
                  <c:v>-48985.13497191388</c:v>
                </c:pt>
                <c:pt idx="55">
                  <c:v>-69706.31582008004</c:v>
                </c:pt>
                <c:pt idx="56">
                  <c:v>-90235.91154383808</c:v>
                </c:pt>
                <c:pt idx="57">
                  <c:v>-110514.69193600786</c:v>
                </c:pt>
                <c:pt idx="58">
                  <c:v>-130486.13545799398</c:v>
                </c:pt>
                <c:pt idx="59">
                  <c:v>-150093.43508174078</c:v>
                </c:pt>
                <c:pt idx="60">
                  <c:v>-169282.5735406516</c:v>
                </c:pt>
                <c:pt idx="61">
                  <c:v>-187998.56792579967</c:v>
                </c:pt>
                <c:pt idx="62">
                  <c:v>-206187.9337434672</c:v>
                </c:pt>
                <c:pt idx="63">
                  <c:v>-223799.03484240957</c:v>
                </c:pt>
                <c:pt idx="64">
                  <c:v>-240780.6003708399</c:v>
                </c:pt>
                <c:pt idx="65">
                  <c:v>-257084.82752714743</c:v>
                </c:pt>
                <c:pt idx="66">
                  <c:v>-272662.49244704813</c:v>
                </c:pt>
                <c:pt idx="67">
                  <c:v>-287468.6361159047</c:v>
                </c:pt>
                <c:pt idx="68">
                  <c:v>-301458.5184298242</c:v>
                </c:pt>
                <c:pt idx="69">
                  <c:v>-314588.9232489046</c:v>
                </c:pt>
                <c:pt idx="70">
                  <c:v>-326819.5870638273</c:v>
                </c:pt>
                <c:pt idx="71">
                  <c:v>-338111.2804703442</c:v>
                </c:pt>
                <c:pt idx="72">
                  <c:v>-348427.83108076855</c:v>
                </c:pt>
                <c:pt idx="73">
                  <c:v>-357734.6863461057</c:v>
                </c:pt>
                <c:pt idx="74">
                  <c:v>-365998.95936253824</c:v>
                </c:pt>
                <c:pt idx="75">
                  <c:v>-373190.77633106924</c:v>
                </c:pt>
                <c:pt idx="76">
                  <c:v>-379282.21196897415</c:v>
                </c:pt>
                <c:pt idx="77">
                  <c:v>-384248.88530795556</c:v>
                </c:pt>
                <c:pt idx="78">
                  <c:v>-388067.0761168733</c:v>
                </c:pt>
                <c:pt idx="79">
                  <c:v>-390717.57931604766</c:v>
                </c:pt>
                <c:pt idx="80">
                  <c:v>-392183.2063190086</c:v>
                </c:pt>
                <c:pt idx="81">
                  <c:v>-392449.63252927293</c:v>
                </c:pt>
                <c:pt idx="82">
                  <c:v>-391506.03659015003</c:v>
                </c:pt>
                <c:pt idx="83">
                  <c:v>-389344.8019850906</c:v>
                </c:pt>
                <c:pt idx="84">
                  <c:v>-385961.0111517622</c:v>
                </c:pt>
                <c:pt idx="85">
                  <c:v>-381352.7976302393</c:v>
                </c:pt>
                <c:pt idx="86">
                  <c:v>-375523.51542598865</c:v>
                </c:pt>
                <c:pt idx="87">
                  <c:v>-368478.22476866655</c:v>
                </c:pt>
                <c:pt idx="88">
                  <c:v>-360227.6724088712</c:v>
                </c:pt>
                <c:pt idx="89">
                  <c:v>-350785.1583741563</c:v>
                </c:pt>
                <c:pt idx="90">
                  <c:v>-340169.2170184941</c:v>
                </c:pt>
                <c:pt idx="91">
                  <c:v>-328400.8208056949</c:v>
                </c:pt>
                <c:pt idx="92">
                  <c:v>-315507.55293258093</c:v>
                </c:pt>
                <c:pt idx="93">
                  <c:v>-301519.89336971164</c:v>
                </c:pt>
                <c:pt idx="94">
                  <c:v>-286473.8358384268</c:v>
                </c:pt>
                <c:pt idx="95">
                  <c:v>-270409.46490504633</c:v>
                </c:pt>
                <c:pt idx="96">
                  <c:v>-253371.7257923355</c:v>
                </c:pt>
                <c:pt idx="97">
                  <c:v>-235410.99473954717</c:v>
                </c:pt>
                <c:pt idx="98">
                  <c:v>-216582.18435733052</c:v>
                </c:pt>
                <c:pt idx="99">
                  <c:v>-196943.54180117816</c:v>
                </c:pt>
                <c:pt idx="100">
                  <c:v>-176560.86228532353</c:v>
                </c:pt>
                <c:pt idx="101">
                  <c:v>-155501.2041209288</c:v>
                </c:pt>
                <c:pt idx="102">
                  <c:v>-133839.2403003025</c:v>
                </c:pt>
                <c:pt idx="103">
                  <c:v>-111652.36619400377</c:v>
                </c:pt>
                <c:pt idx="104">
                  <c:v>-89021.73586531532</c:v>
                </c:pt>
                <c:pt idx="105">
                  <c:v>-66031.97854078932</c:v>
                </c:pt>
                <c:pt idx="106">
                  <c:v>-42772.56923811007</c:v>
                </c:pt>
              </c:numCache>
            </c:numRef>
          </c:yVal>
          <c:smooth val="0"/>
        </c:ser>
        <c:ser>
          <c:idx val="2"/>
          <c:order val="2"/>
          <c:tx>
            <c:v>Lune 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'Lune-Terre'!$K$241:$K$350</c:f>
              <c:numCache>
                <c:ptCount val="110"/>
                <c:pt idx="0">
                  <c:v>359466.07152248034</c:v>
                </c:pt>
                <c:pt idx="1">
                  <c:v>359163.05267393636</c:v>
                </c:pt>
                <c:pt idx="2">
                  <c:v>357412.0634939478</c:v>
                </c:pt>
                <c:pt idx="3">
                  <c:v>354213.5200230466</c:v>
                </c:pt>
                <c:pt idx="4">
                  <c:v>349573.9493867409</c:v>
                </c:pt>
                <c:pt idx="5">
                  <c:v>343507.2518209873</c:v>
                </c:pt>
                <c:pt idx="6">
                  <c:v>336035.8547347608</c:v>
                </c:pt>
                <c:pt idx="7">
                  <c:v>327188.19340147515</c:v>
                </c:pt>
                <c:pt idx="8">
                  <c:v>316999.5123394322</c:v>
                </c:pt>
                <c:pt idx="9">
                  <c:v>305514.38811428245</c:v>
                </c:pt>
                <c:pt idx="10">
                  <c:v>292780.78460887016</c:v>
                </c:pt>
                <c:pt idx="11">
                  <c:v>278856.2943032554</c:v>
                </c:pt>
                <c:pt idx="12">
                  <c:v>263800.1491484794</c:v>
                </c:pt>
                <c:pt idx="13">
                  <c:v>247680.3354473366</c:v>
                </c:pt>
                <c:pt idx="14">
                  <c:v>230567.41759053117</c:v>
                </c:pt>
                <c:pt idx="15">
                  <c:v>212537.07290820577</c:v>
                </c:pt>
                <c:pt idx="16">
                  <c:v>193668.6665031346</c:v>
                </c:pt>
                <c:pt idx="17">
                  <c:v>174042.55553732187</c:v>
                </c:pt>
                <c:pt idx="18">
                  <c:v>153742.72306371384</c:v>
                </c:pt>
                <c:pt idx="19">
                  <c:v>132855.67139031005</c:v>
                </c:pt>
                <c:pt idx="20">
                  <c:v>111466.33603821948</c:v>
                </c:pt>
                <c:pt idx="21">
                  <c:v>89662.13610812226</c:v>
                </c:pt>
                <c:pt idx="22">
                  <c:v>67529.60295435826</c:v>
                </c:pt>
                <c:pt idx="23">
                  <c:v>45155.270004767066</c:v>
                </c:pt>
                <c:pt idx="24">
                  <c:v>22623.55376806942</c:v>
                </c:pt>
                <c:pt idx="25">
                  <c:v>18.85418438821494</c:v>
                </c:pt>
                <c:pt idx="26">
                  <c:v>-22576.77584336331</c:v>
                </c:pt>
                <c:pt idx="27">
                  <c:v>-45084.724716090204</c:v>
                </c:pt>
                <c:pt idx="28">
                  <c:v>-67425.54772081914</c:v>
                </c:pt>
                <c:pt idx="29">
                  <c:v>-89525.01950485511</c:v>
                </c:pt>
                <c:pt idx="30">
                  <c:v>-111311.44088872957</c:v>
                </c:pt>
                <c:pt idx="31">
                  <c:v>-132713.77438221083</c:v>
                </c:pt>
                <c:pt idx="32">
                  <c:v>-153666.2112909796</c:v>
                </c:pt>
                <c:pt idx="33">
                  <c:v>-174104.72757378742</c:v>
                </c:pt>
                <c:pt idx="34">
                  <c:v>-193969.7140860663</c:v>
                </c:pt>
                <c:pt idx="35">
                  <c:v>-213202.58566574918</c:v>
                </c:pt>
                <c:pt idx="36">
                  <c:v>-231750.44733220342</c:v>
                </c:pt>
                <c:pt idx="37">
                  <c:v>-249561.62790936875</c:v>
                </c:pt>
                <c:pt idx="38">
                  <c:v>-266588.3153632226</c:v>
                </c:pt>
                <c:pt idx="39">
                  <c:v>-282785.8062600957</c:v>
                </c:pt>
                <c:pt idx="40">
                  <c:v>-298113.3093074197</c:v>
                </c:pt>
                <c:pt idx="41">
                  <c:v>-312531.3280704416</c:v>
                </c:pt>
                <c:pt idx="42">
                  <c:v>-326004.3836032244</c:v>
                </c:pt>
                <c:pt idx="43">
                  <c:v>-338501.34002741636</c:v>
                </c:pt>
                <c:pt idx="44">
                  <c:v>-349992.14056392945</c:v>
                </c:pt>
                <c:pt idx="45">
                  <c:v>-360450.2352363616</c:v>
                </c:pt>
                <c:pt idx="46">
                  <c:v>-369852.6414273426</c:v>
                </c:pt>
                <c:pt idx="47">
                  <c:v>-378178.9827693585</c:v>
                </c:pt>
                <c:pt idx="48">
                  <c:v>-385410.76144455513</c:v>
                </c:pt>
                <c:pt idx="49">
                  <c:v>-391534.4155682366</c:v>
                </c:pt>
                <c:pt idx="50">
                  <c:v>-396536.7385751094</c:v>
                </c:pt>
                <c:pt idx="51">
                  <c:v>-400410.19616576494</c:v>
                </c:pt>
                <c:pt idx="52">
                  <c:v>-403146.9549469814</c:v>
                </c:pt>
                <c:pt idx="53">
                  <c:v>-404744.18190800183</c:v>
                </c:pt>
                <c:pt idx="54">
                  <c:v>-405201.1641855327</c:v>
                </c:pt>
                <c:pt idx="55">
                  <c:v>-404519.7569953694</c:v>
                </c:pt>
                <c:pt idx="56">
                  <c:v>-402703.85611617775</c:v>
                </c:pt>
                <c:pt idx="57">
                  <c:v>-399761.8715325746</c:v>
                </c:pt>
                <c:pt idx="58">
                  <c:v>-395703.85281250405</c:v>
                </c:pt>
                <c:pt idx="59">
                  <c:v>-390541.96108887746</c:v>
                </c:pt>
                <c:pt idx="60">
                  <c:v>-384291.63047763</c:v>
                </c:pt>
                <c:pt idx="61">
                  <c:v>-376971.21783690597</c:v>
                </c:pt>
                <c:pt idx="62">
                  <c:v>-368600.9002116137</c:v>
                </c:pt>
                <c:pt idx="63">
                  <c:v>-359204.64549168193</c:v>
                </c:pt>
                <c:pt idx="64">
                  <c:v>-348807.6232039856</c:v>
                </c:pt>
                <c:pt idx="65">
                  <c:v>-337438.6053248974</c:v>
                </c:pt>
                <c:pt idx="66">
                  <c:v>-325128.3325829966</c:v>
                </c:pt>
                <c:pt idx="67">
                  <c:v>-311909.5100058557</c:v>
                </c:pt>
                <c:pt idx="68">
                  <c:v>-297818.5692297386</c:v>
                </c:pt>
                <c:pt idx="69">
                  <c:v>-282893.3125281229</c:v>
                </c:pt>
                <c:pt idx="70">
                  <c:v>-267174.40295782685</c:v>
                </c:pt>
                <c:pt idx="71">
                  <c:v>-250703.75209901828</c:v>
                </c:pt>
                <c:pt idx="72">
                  <c:v>-233526.95392542495</c:v>
                </c:pt>
                <c:pt idx="73">
                  <c:v>-215690.3407949219</c:v>
                </c:pt>
                <c:pt idx="74">
                  <c:v>-197243.53026462256</c:v>
                </c:pt>
                <c:pt idx="75">
                  <c:v>-178236.20362918882</c:v>
                </c:pt>
                <c:pt idx="76">
                  <c:v>-158722.95280476726</c:v>
                </c:pt>
                <c:pt idx="77">
                  <c:v>-138757.58139718825</c:v>
                </c:pt>
                <c:pt idx="78">
                  <c:v>-118395.99213235705</c:v>
                </c:pt>
                <c:pt idx="79">
                  <c:v>-97696.98730189746</c:v>
                </c:pt>
                <c:pt idx="80">
                  <c:v>-76719.19846845823</c:v>
                </c:pt>
                <c:pt idx="81">
                  <c:v>-55523.5019155815</c:v>
                </c:pt>
                <c:pt idx="82">
                  <c:v>-34172.85735820173</c:v>
                </c:pt>
                <c:pt idx="83">
                  <c:v>-12730.224478551376</c:v>
                </c:pt>
                <c:pt idx="84">
                  <c:v>8740.327785435398</c:v>
                </c:pt>
                <c:pt idx="85">
                  <c:v>30173.539648631813</c:v>
                </c:pt>
                <c:pt idx="86">
                  <c:v>51503.23351053587</c:v>
                </c:pt>
                <c:pt idx="87">
                  <c:v>72663.12258137607</c:v>
                </c:pt>
                <c:pt idx="88">
                  <c:v>93585.41785049069</c:v>
                </c:pt>
                <c:pt idx="89">
                  <c:v>114203.34030301735</c:v>
                </c:pt>
                <c:pt idx="90">
                  <c:v>134448.84576548185</c:v>
                </c:pt>
                <c:pt idx="91">
                  <c:v>154254.7917994271</c:v>
                </c:pt>
                <c:pt idx="92">
                  <c:v>173552.80935748757</c:v>
                </c:pt>
                <c:pt idx="93">
                  <c:v>192276.3272562535</c:v>
                </c:pt>
                <c:pt idx="94">
                  <c:v>210359.69274684228</c:v>
                </c:pt>
                <c:pt idx="95">
                  <c:v>227736.4855745974</c:v>
                </c:pt>
                <c:pt idx="96">
                  <c:v>244342.2970770479</c:v>
                </c:pt>
                <c:pt idx="97">
                  <c:v>260113.80547288072</c:v>
                </c:pt>
                <c:pt idx="98">
                  <c:v>274989.652653714</c:v>
                </c:pt>
                <c:pt idx="99">
                  <c:v>288909.85387737124</c:v>
                </c:pt>
                <c:pt idx="100">
                  <c:v>301816.8951153004</c:v>
                </c:pt>
                <c:pt idx="101">
                  <c:v>313655.7890148908</c:v>
                </c:pt>
                <c:pt idx="102">
                  <c:v>324372.9061350457</c:v>
                </c:pt>
                <c:pt idx="103">
                  <c:v>333920.4198345446</c:v>
                </c:pt>
                <c:pt idx="104">
                  <c:v>342251.6244785923</c:v>
                </c:pt>
                <c:pt idx="105">
                  <c:v>349324.01965676533</c:v>
                </c:pt>
                <c:pt idx="106">
                  <c:v>355099.87477832794</c:v>
                </c:pt>
                <c:pt idx="107">
                  <c:v>359546.87554541277</c:v>
                </c:pt>
                <c:pt idx="108">
                  <c:v>362634.9642464197</c:v>
                </c:pt>
                <c:pt idx="109">
                  <c:v>364340.5912203505</c:v>
                </c:pt>
              </c:numCache>
            </c:numRef>
          </c:xVal>
          <c:yVal>
            <c:numRef>
              <c:f>'Lune-Terre'!$L$241:$L$350</c:f>
              <c:numCache>
                <c:ptCount val="110"/>
                <c:pt idx="0">
                  <c:v>-19333.963914960186</c:v>
                </c:pt>
                <c:pt idx="1">
                  <c:v>4190.734438032261</c:v>
                </c:pt>
                <c:pt idx="2">
                  <c:v>27705.931835721272</c:v>
                </c:pt>
                <c:pt idx="3">
                  <c:v>51115.521612616554</c:v>
                </c:pt>
                <c:pt idx="4">
                  <c:v>74322.72985631716</c:v>
                </c:pt>
                <c:pt idx="5">
                  <c:v>97231.89441444432</c:v>
                </c:pt>
                <c:pt idx="6">
                  <c:v>119746.86979277992</c:v>
                </c:pt>
                <c:pt idx="7">
                  <c:v>141774.13821201105</c:v>
                </c:pt>
                <c:pt idx="8">
                  <c:v>163222.0778110774</c:v>
                </c:pt>
                <c:pt idx="9">
                  <c:v>184002.19295074968</c:v>
                </c:pt>
                <c:pt idx="10">
                  <c:v>204029.51117302856</c:v>
                </c:pt>
                <c:pt idx="11">
                  <c:v>223223.08829803445</c:v>
                </c:pt>
                <c:pt idx="12">
                  <c:v>241507.32192218542</c:v>
                </c:pt>
                <c:pt idx="13">
                  <c:v>258811.6271098049</c:v>
                </c:pt>
                <c:pt idx="14">
                  <c:v>275069.96782640455</c:v>
                </c:pt>
                <c:pt idx="15">
                  <c:v>290223.9347487663</c:v>
                </c:pt>
                <c:pt idx="16">
                  <c:v>304220.3190830759</c:v>
                </c:pt>
                <c:pt idx="17">
                  <c:v>317011.9765600527</c:v>
                </c:pt>
                <c:pt idx="18">
                  <c:v>328559.29282986326</c:v>
                </c:pt>
                <c:pt idx="19">
                  <c:v>338828.4072528492</c:v>
                </c:pt>
                <c:pt idx="20">
                  <c:v>347792.11068626953</c:v>
                </c:pt>
                <c:pt idx="21">
                  <c:v>355428.8694264289</c:v>
                </c:pt>
                <c:pt idx="22">
                  <c:v>361724.5500208106</c:v>
                </c:pt>
                <c:pt idx="23">
                  <c:v>366670.24286482536</c:v>
                </c:pt>
                <c:pt idx="24">
                  <c:v>370263.01880931004</c:v>
                </c:pt>
                <c:pt idx="25">
                  <c:v>372505.23816746846</c:v>
                </c:pt>
                <c:pt idx="26">
                  <c:v>373404.9602213153</c:v>
                </c:pt>
                <c:pt idx="27">
                  <c:v>372974.8951398245</c:v>
                </c:pt>
                <c:pt idx="28">
                  <c:v>371232.436169681</c:v>
                </c:pt>
                <c:pt idx="29">
                  <c:v>368198.6028840644</c:v>
                </c:pt>
                <c:pt idx="30">
                  <c:v>363899.3124254159</c:v>
                </c:pt>
                <c:pt idx="31">
                  <c:v>358364.385352707</c:v>
                </c:pt>
                <c:pt idx="32">
                  <c:v>351626.01322889957</c:v>
                </c:pt>
                <c:pt idx="33">
                  <c:v>343720.1958801981</c:v>
                </c:pt>
                <c:pt idx="34">
                  <c:v>334685.3196836956</c:v>
                </c:pt>
                <c:pt idx="35">
                  <c:v>324563.74478127604</c:v>
                </c:pt>
                <c:pt idx="36">
                  <c:v>313397.4740222253</c:v>
                </c:pt>
                <c:pt idx="37">
                  <c:v>301234.3937702102</c:v>
                </c:pt>
                <c:pt idx="38">
                  <c:v>288120.0998668324</c:v>
                </c:pt>
                <c:pt idx="39">
                  <c:v>274105.5121216476</c:v>
                </c:pt>
                <c:pt idx="40">
                  <c:v>259240.96305316102</c:v>
                </c:pt>
                <c:pt idx="41">
                  <c:v>243579.455855055</c:v>
                </c:pt>
                <c:pt idx="42">
                  <c:v>227173.51575889008</c:v>
                </c:pt>
                <c:pt idx="43">
                  <c:v>210078.52918860424</c:v>
                </c:pt>
                <c:pt idx="44">
                  <c:v>192350.94695783046</c:v>
                </c:pt>
                <c:pt idx="45">
                  <c:v>174045.15284607187</c:v>
                </c:pt>
                <c:pt idx="46">
                  <c:v>155219.61562262743</c:v>
                </c:pt>
                <c:pt idx="47">
                  <c:v>135932.15521904166</c:v>
                </c:pt>
                <c:pt idx="48">
                  <c:v>116241.27227516792</c:v>
                </c:pt>
                <c:pt idx="49">
                  <c:v>96204.85716116954</c:v>
                </c:pt>
                <c:pt idx="50">
                  <c:v>75881.5890418499</c:v>
                </c:pt>
                <c:pt idx="51">
                  <c:v>55331.45001453016</c:v>
                </c:pt>
                <c:pt idx="52">
                  <c:v>34612.91975185045</c:v>
                </c:pt>
                <c:pt idx="53">
                  <c:v>13786.010164094145</c:v>
                </c:pt>
                <c:pt idx="54">
                  <c:v>-7090.498266250456</c:v>
                </c:pt>
                <c:pt idx="55">
                  <c:v>-27957.600334756924</c:v>
                </c:pt>
                <c:pt idx="56">
                  <c:v>-48756.76830248871</c:v>
                </c:pt>
                <c:pt idx="57">
                  <c:v>-69429.59228984105</c:v>
                </c:pt>
                <c:pt idx="58">
                  <c:v>-89916.96167827884</c:v>
                </c:pt>
                <c:pt idx="59">
                  <c:v>-110163.35658422673</c:v>
                </c:pt>
                <c:pt idx="60">
                  <c:v>-130110.6768127633</c:v>
                </c:pt>
                <c:pt idx="61">
                  <c:v>-149703.44392855073</c:v>
                </c:pt>
                <c:pt idx="62">
                  <c:v>-168885.5280859516</c:v>
                </c:pt>
                <c:pt idx="63">
                  <c:v>-187604.08590438022</c:v>
                </c:pt>
                <c:pt idx="64">
                  <c:v>-205805.48571129437</c:v>
                </c:pt>
                <c:pt idx="65">
                  <c:v>-223437.22291832126</c:v>
                </c:pt>
                <c:pt idx="66">
                  <c:v>-240448.85604053774</c:v>
                </c:pt>
                <c:pt idx="67">
                  <c:v>-256791.203360904</c:v>
                </c:pt>
                <c:pt idx="68">
                  <c:v>-272416.0176513051</c:v>
                </c:pt>
                <c:pt idx="69">
                  <c:v>-287276.9679971321</c:v>
                </c:pt>
                <c:pt idx="70">
                  <c:v>-301329.12329596933</c:v>
                </c:pt>
                <c:pt idx="71">
                  <c:v>-314530.5140645016</c:v>
                </c:pt>
                <c:pt idx="72">
                  <c:v>-326839.7652894942</c:v>
                </c:pt>
                <c:pt idx="73">
                  <c:v>-338218.10559823207</c:v>
                </c:pt>
                <c:pt idx="74">
                  <c:v>-348629.59894146887</c:v>
                </c:pt>
                <c:pt idx="75">
                  <c:v>-358038.76219436596</c:v>
                </c:pt>
                <c:pt idx="76">
                  <c:v>-366413.3199075949</c:v>
                </c:pt>
                <c:pt idx="77">
                  <c:v>-373724.6830663798</c:v>
                </c:pt>
                <c:pt idx="78">
                  <c:v>-379945.91754835565</c:v>
                </c:pt>
                <c:pt idx="79">
                  <c:v>-385051.79350268195</c:v>
                </c:pt>
                <c:pt idx="80">
                  <c:v>-389020.8361731703</c:v>
                </c:pt>
                <c:pt idx="81">
                  <c:v>-391834.3891886447</c:v>
                </c:pt>
                <c:pt idx="82">
                  <c:v>-393476.4910034287</c:v>
                </c:pt>
                <c:pt idx="83">
                  <c:v>-393935.05605127406</c:v>
                </c:pt>
                <c:pt idx="84">
                  <c:v>-393200.437105552</c:v>
                </c:pt>
                <c:pt idx="85">
                  <c:v>-391265.24259515345</c:v>
                </c:pt>
                <c:pt idx="86">
                  <c:v>-388127.52128504356</c:v>
                </c:pt>
                <c:pt idx="87">
                  <c:v>-383787.6262603014</c:v>
                </c:pt>
                <c:pt idx="88">
                  <c:v>-378248.8877267588</c:v>
                </c:pt>
                <c:pt idx="89">
                  <c:v>-371519.06232885795</c:v>
                </c:pt>
                <c:pt idx="90">
                  <c:v>-363608.72682874685</c:v>
                </c:pt>
                <c:pt idx="91">
                  <c:v>-354533.27066696377</c:v>
                </c:pt>
                <c:pt idx="92">
                  <c:v>-344311.99812672945</c:v>
                </c:pt>
                <c:pt idx="93">
                  <c:v>-332966.602884291</c:v>
                </c:pt>
                <c:pt idx="94">
                  <c:v>-320523.56479371694</c:v>
                </c:pt>
                <c:pt idx="95">
                  <c:v>-307014.46544675727</c:v>
                </c:pt>
                <c:pt idx="96">
                  <c:v>-292472.757758062</c:v>
                </c:pt>
                <c:pt idx="97">
                  <c:v>-276936.8846650731</c:v>
                </c:pt>
                <c:pt idx="98">
                  <c:v>-260451.4755227159</c:v>
                </c:pt>
                <c:pt idx="99">
                  <c:v>-243061.5661153225</c:v>
                </c:pt>
                <c:pt idx="100">
                  <c:v>-224819.0972780071</c:v>
                </c:pt>
                <c:pt idx="101">
                  <c:v>-205779.5373775565</c:v>
                </c:pt>
                <c:pt idx="102">
                  <c:v>-186001.7486196599</c:v>
                </c:pt>
                <c:pt idx="103">
                  <c:v>-165548.2029225045</c:v>
                </c:pt>
                <c:pt idx="104">
                  <c:v>-144487.57863652307</c:v>
                </c:pt>
                <c:pt idx="105">
                  <c:v>-122889.6412362579</c:v>
                </c:pt>
                <c:pt idx="106">
                  <c:v>-100828.6308747112</c:v>
                </c:pt>
                <c:pt idx="107">
                  <c:v>-78382.72159979827</c:v>
                </c:pt>
                <c:pt idx="108">
                  <c:v>-55632.810087977916</c:v>
                </c:pt>
                <c:pt idx="109">
                  <c:v>-32662.034406122242</c:v>
                </c:pt>
              </c:numCache>
            </c:numRef>
          </c:yVal>
          <c:smooth val="0"/>
        </c:ser>
        <c:ser>
          <c:idx val="3"/>
          <c:order val="3"/>
          <c:tx>
            <c:v>Lune P4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'Lune-Terre'!$K$351:$K$459</c:f>
              <c:numCache>
                <c:ptCount val="109"/>
                <c:pt idx="0">
                  <c:v>364647.5025754493</c:v>
                </c:pt>
                <c:pt idx="1">
                  <c:v>363542.164858455</c:v>
                </c:pt>
                <c:pt idx="2">
                  <c:v>361018.5647473655</c:v>
                </c:pt>
                <c:pt idx="3">
                  <c:v>357077.7563633692</c:v>
                </c:pt>
                <c:pt idx="4">
                  <c:v>351726.4703801251</c:v>
                </c:pt>
                <c:pt idx="5">
                  <c:v>344978.37489361473</c:v>
                </c:pt>
                <c:pt idx="6">
                  <c:v>336853.5064428357</c:v>
                </c:pt>
                <c:pt idx="7">
                  <c:v>327378.9623004814</c:v>
                </c:pt>
                <c:pt idx="8">
                  <c:v>316588.79631444777</c:v>
                </c:pt>
                <c:pt idx="9">
                  <c:v>304523.46000196255</c:v>
                </c:pt>
                <c:pt idx="10">
                  <c:v>291229.73536696256</c:v>
                </c:pt>
                <c:pt idx="11">
                  <c:v>276760.7289174293</c:v>
                </c:pt>
                <c:pt idx="12">
                  <c:v>261175.95566717544</c:v>
                </c:pt>
                <c:pt idx="13">
                  <c:v>244538.98655883118</c:v>
                </c:pt>
                <c:pt idx="14">
                  <c:v>226921.05280659016</c:v>
                </c:pt>
                <c:pt idx="15">
                  <c:v>208394.0287996077</c:v>
                </c:pt>
                <c:pt idx="16">
                  <c:v>189037.64544752924</c:v>
                </c:pt>
                <c:pt idx="17">
                  <c:v>168933.0971388689</c:v>
                </c:pt>
                <c:pt idx="18">
                  <c:v>148163.96540021335</c:v>
                </c:pt>
                <c:pt idx="19">
                  <c:v>126816.67283425707</c:v>
                </c:pt>
                <c:pt idx="20">
                  <c:v>104980.67685720281</c:v>
                </c:pt>
                <c:pt idx="21">
                  <c:v>82743.58053767527</c:v>
                </c:pt>
                <c:pt idx="22">
                  <c:v>60196.075386259516</c:v>
                </c:pt>
                <c:pt idx="23">
                  <c:v>37426.362601857785</c:v>
                </c:pt>
                <c:pt idx="24">
                  <c:v>14523.620771038099</c:v>
                </c:pt>
                <c:pt idx="25">
                  <c:v>-8425.28906768934</c:v>
                </c:pt>
                <c:pt idx="26">
                  <c:v>-31333.660668018114</c:v>
                </c:pt>
                <c:pt idx="27">
                  <c:v>-54119.34777003927</c:v>
                </c:pt>
                <c:pt idx="28">
                  <c:v>-76699.06870436363</c:v>
                </c:pt>
                <c:pt idx="29">
                  <c:v>-98995.62465893144</c:v>
                </c:pt>
                <c:pt idx="30">
                  <c:v>-120932.99588964238</c:v>
                </c:pt>
                <c:pt idx="31">
                  <c:v>-142438.44495595086</c:v>
                </c:pt>
                <c:pt idx="32">
                  <c:v>-163442.4232917367</c:v>
                </c:pt>
                <c:pt idx="33">
                  <c:v>-183880.45719596863</c:v>
                </c:pt>
                <c:pt idx="34">
                  <c:v>-203689.16193501503</c:v>
                </c:pt>
                <c:pt idx="35">
                  <c:v>-222810.7688354702</c:v>
                </c:pt>
                <c:pt idx="36">
                  <c:v>-241189.78657542015</c:v>
                </c:pt>
                <c:pt idx="37">
                  <c:v>-258774.64969111048</c:v>
                </c:pt>
                <c:pt idx="38">
                  <c:v>-275518.7884694536</c:v>
                </c:pt>
                <c:pt idx="39">
                  <c:v>-291376.9120984202</c:v>
                </c:pt>
                <c:pt idx="40">
                  <c:v>-306310.0116925208</c:v>
                </c:pt>
                <c:pt idx="41">
                  <c:v>-320279.6258800498</c:v>
                </c:pt>
                <c:pt idx="42">
                  <c:v>-333252.931827077</c:v>
                </c:pt>
                <c:pt idx="43">
                  <c:v>-345199.1909074892</c:v>
                </c:pt>
                <c:pt idx="44">
                  <c:v>-356092.4404097844</c:v>
                </c:pt>
                <c:pt idx="45">
                  <c:v>-365908.7403871657</c:v>
                </c:pt>
                <c:pt idx="46">
                  <c:v>-374626.6473939401</c:v>
                </c:pt>
                <c:pt idx="47">
                  <c:v>-382230.0122130965</c:v>
                </c:pt>
                <c:pt idx="48">
                  <c:v>-388703.5721058378</c:v>
                </c:pt>
                <c:pt idx="49">
                  <c:v>-394036.34257283766</c:v>
                </c:pt>
                <c:pt idx="50">
                  <c:v>-398219.71943810774</c:v>
                </c:pt>
                <c:pt idx="51">
                  <c:v>-401247.6186164097</c:v>
                </c:pt>
                <c:pt idx="52">
                  <c:v>-403117.35897822905</c:v>
                </c:pt>
                <c:pt idx="53">
                  <c:v>-403828.60245982837</c:v>
                </c:pt>
                <c:pt idx="54">
                  <c:v>-403384.01057347545</c:v>
                </c:pt>
                <c:pt idx="55">
                  <c:v>-401788.65439542755</c:v>
                </c:pt>
                <c:pt idx="56">
                  <c:v>-399050.72417711973</c:v>
                </c:pt>
                <c:pt idx="57">
                  <c:v>-395180.3788864069</c:v>
                </c:pt>
                <c:pt idx="58">
                  <c:v>-390190.8392211723</c:v>
                </c:pt>
                <c:pt idx="59">
                  <c:v>-384097.33082977374</c:v>
                </c:pt>
                <c:pt idx="60">
                  <c:v>-376918.6209250187</c:v>
                </c:pt>
                <c:pt idx="61">
                  <c:v>-368675.5061225407</c:v>
                </c:pt>
                <c:pt idx="62">
                  <c:v>-359390.35660749226</c:v>
                </c:pt>
                <c:pt idx="63">
                  <c:v>-349089.61701120046</c:v>
                </c:pt>
                <c:pt idx="64">
                  <c:v>-337801.4223488766</c:v>
                </c:pt>
                <c:pt idx="65">
                  <c:v>-325556.4627208983</c:v>
                </c:pt>
                <c:pt idx="66">
                  <c:v>-312387.74589995365</c:v>
                </c:pt>
                <c:pt idx="67">
                  <c:v>-298331.8939861792</c:v>
                </c:pt>
                <c:pt idx="68">
                  <c:v>-283425.7956320408</c:v>
                </c:pt>
                <c:pt idx="69">
                  <c:v>-267710.2412229532</c:v>
                </c:pt>
                <c:pt idx="70">
                  <c:v>-251227.7142685207</c:v>
                </c:pt>
                <c:pt idx="71">
                  <c:v>-234024.2630847619</c:v>
                </c:pt>
                <c:pt idx="72">
                  <c:v>-216145.91771063703</c:v>
                </c:pt>
                <c:pt idx="73">
                  <c:v>-197642.21671851847</c:v>
                </c:pt>
                <c:pt idx="74">
                  <c:v>-178565.7926871704</c:v>
                </c:pt>
                <c:pt idx="75">
                  <c:v>-158968.89436990715</c:v>
                </c:pt>
                <c:pt idx="76">
                  <c:v>-138908.12431941184</c:v>
                </c:pt>
                <c:pt idx="77">
                  <c:v>-118440.716484534</c:v>
                </c:pt>
                <c:pt idx="78">
                  <c:v>-97624.86298344505</c:v>
                </c:pt>
                <c:pt idx="79">
                  <c:v>-76521.60307848107</c:v>
                </c:pt>
                <c:pt idx="80">
                  <c:v>-55194.08645863459</c:v>
                </c:pt>
                <c:pt idx="81">
                  <c:v>-33704.98449101139</c:v>
                </c:pt>
                <c:pt idx="82">
                  <c:v>-12118.641576820777</c:v>
                </c:pt>
                <c:pt idx="83">
                  <c:v>9498.079274264725</c:v>
                </c:pt>
                <c:pt idx="84">
                  <c:v>31079.5147217831</c:v>
                </c:pt>
                <c:pt idx="85">
                  <c:v>52557.178798749876</c:v>
                </c:pt>
                <c:pt idx="86">
                  <c:v>73864.1159358555</c:v>
                </c:pt>
                <c:pt idx="87">
                  <c:v>94931.53621298504</c:v>
                </c:pt>
                <c:pt idx="88">
                  <c:v>115690.89573695611</c:v>
                </c:pt>
                <c:pt idx="89">
                  <c:v>136074.5053008313</c:v>
                </c:pt>
                <c:pt idx="90">
                  <c:v>156013.46816925236</c:v>
                </c:pt>
                <c:pt idx="91">
                  <c:v>175441.0804468174</c:v>
                </c:pt>
                <c:pt idx="92">
                  <c:v>194290.250501806</c:v>
                </c:pt>
                <c:pt idx="93">
                  <c:v>212495.19254983426</c:v>
                </c:pt>
                <c:pt idx="94">
                  <c:v>229990.41394989038</c:v>
                </c:pt>
                <c:pt idx="95">
                  <c:v>246713.37699368142</c:v>
                </c:pt>
                <c:pt idx="96">
                  <c:v>262602.5336375972</c:v>
                </c:pt>
                <c:pt idx="97">
                  <c:v>277598.3262388843</c:v>
                </c:pt>
                <c:pt idx="98">
                  <c:v>291643.13922064955</c:v>
                </c:pt>
                <c:pt idx="99">
                  <c:v>304681.6665931678</c:v>
                </c:pt>
                <c:pt idx="100">
                  <c:v>316661.4603725059</c:v>
                </c:pt>
                <c:pt idx="101">
                  <c:v>327533.8578599849</c:v>
                </c:pt>
                <c:pt idx="102">
                  <c:v>337252.110247551</c:v>
                </c:pt>
                <c:pt idx="103">
                  <c:v>345773.63924919936</c:v>
                </c:pt>
                <c:pt idx="104">
                  <c:v>353059.728318687</c:v>
                </c:pt>
                <c:pt idx="105">
                  <c:v>359075.3340156111</c:v>
                </c:pt>
                <c:pt idx="106">
                  <c:v>363789.4353631459</c:v>
                </c:pt>
                <c:pt idx="107">
                  <c:v>367175.6313120527</c:v>
                </c:pt>
                <c:pt idx="108">
                  <c:v>369213.5595370885</c:v>
                </c:pt>
              </c:numCache>
            </c:numRef>
          </c:xVal>
          <c:yVal>
            <c:numRef>
              <c:f>'Lune-Terre'!$L$351:$L$459</c:f>
              <c:numCache>
                <c:ptCount val="109"/>
                <c:pt idx="0">
                  <c:v>-9556.910170369893</c:v>
                </c:pt>
                <c:pt idx="1">
                  <c:v>13594.800336132606</c:v>
                </c:pt>
                <c:pt idx="2">
                  <c:v>36702.758682225896</c:v>
                </c:pt>
                <c:pt idx="3">
                  <c:v>59676.80499343069</c:v>
                </c:pt>
                <c:pt idx="4">
                  <c:v>82424.81300317087</c:v>
                </c:pt>
                <c:pt idx="5">
                  <c:v>104855.19480158061</c:v>
                </c:pt>
                <c:pt idx="6">
                  <c:v>126877.33073846826</c:v>
                </c:pt>
                <c:pt idx="7">
                  <c:v>148400.28568115583</c:v>
                </c:pt>
                <c:pt idx="8">
                  <c:v>169336.05271544642</c:v>
                </c:pt>
                <c:pt idx="9">
                  <c:v>189597.83265490495</c:v>
                </c:pt>
                <c:pt idx="10">
                  <c:v>209103.35800505165</c:v>
                </c:pt>
                <c:pt idx="11">
                  <c:v>227772.61826789676</c:v>
                </c:pt>
                <c:pt idx="12">
                  <c:v>245530.03954941497</c:v>
                </c:pt>
                <c:pt idx="13">
                  <c:v>262303.8702190602</c:v>
                </c:pt>
                <c:pt idx="14">
                  <c:v>278028.5478543217</c:v>
                </c:pt>
                <c:pt idx="15">
                  <c:v>292643.55183277937</c:v>
                </c:pt>
                <c:pt idx="16">
                  <c:v>306093.5661374698</c:v>
                </c:pt>
                <c:pt idx="17">
                  <c:v>318330.55676427006</c:v>
                </c:pt>
                <c:pt idx="18">
                  <c:v>329312.31421574106</c:v>
                </c:pt>
                <c:pt idx="19">
                  <c:v>339002.607955056</c:v>
                </c:pt>
                <c:pt idx="20">
                  <c:v>347373.1220430275</c:v>
                </c:pt>
                <c:pt idx="21">
                  <c:v>354400.7285914209</c:v>
                </c:pt>
                <c:pt idx="22">
                  <c:v>360068.864370653</c:v>
                </c:pt>
                <c:pt idx="23">
                  <c:v>364369.02998004755</c:v>
                </c:pt>
                <c:pt idx="24">
                  <c:v>367297.68573191686</c:v>
                </c:pt>
                <c:pt idx="25">
                  <c:v>368857.1474303118</c:v>
                </c:pt>
                <c:pt idx="26">
                  <c:v>369055.8983160141</c:v>
                </c:pt>
                <c:pt idx="27">
                  <c:v>367908.3456007577</c:v>
                </c:pt>
                <c:pt idx="28">
                  <c:v>365432.772075956</c:v>
                </c:pt>
                <c:pt idx="29">
                  <c:v>361653.7709770299</c:v>
                </c:pt>
                <c:pt idx="30">
                  <c:v>356598.55696890614</c:v>
                </c:pt>
                <c:pt idx="31">
                  <c:v>350301.16328339156</c:v>
                </c:pt>
                <c:pt idx="32">
                  <c:v>342796.5726575088</c:v>
                </c:pt>
                <c:pt idx="33">
                  <c:v>334124.97831423004</c:v>
                </c:pt>
                <c:pt idx="34">
                  <c:v>324328.4664917877</c:v>
                </c:pt>
                <c:pt idx="35">
                  <c:v>313453.37040781486</c:v>
                </c:pt>
                <c:pt idx="36">
                  <c:v>301546.6578257988</c:v>
                </c:pt>
                <c:pt idx="37">
                  <c:v>288659.30753949913</c:v>
                </c:pt>
                <c:pt idx="38">
                  <c:v>274841.5932759438</c:v>
                </c:pt>
                <c:pt idx="39">
                  <c:v>260148.82047415973</c:v>
                </c:pt>
                <c:pt idx="40">
                  <c:v>244635.2528279548</c:v>
                </c:pt>
                <c:pt idx="41">
                  <c:v>228357.10274601553</c:v>
                </c:pt>
                <c:pt idx="42">
                  <c:v>211371.27276953217</c:v>
                </c:pt>
                <c:pt idx="43">
                  <c:v>193736.55728349148</c:v>
                </c:pt>
                <c:pt idx="44">
                  <c:v>175510.3332899207</c:v>
                </c:pt>
                <c:pt idx="45">
                  <c:v>156753.09742437155</c:v>
                </c:pt>
                <c:pt idx="46">
                  <c:v>137523.31939717804</c:v>
                </c:pt>
                <c:pt idx="47">
                  <c:v>117881.4705412361</c:v>
                </c:pt>
                <c:pt idx="48">
                  <c:v>97887.3327390472</c:v>
                </c:pt>
                <c:pt idx="49">
                  <c:v>77601.86102952271</c:v>
                </c:pt>
                <c:pt idx="50">
                  <c:v>57083.56043094896</c:v>
                </c:pt>
                <c:pt idx="51">
                  <c:v>36393.53425515176</c:v>
                </c:pt>
                <c:pt idx="52">
                  <c:v>15591.1949131233</c:v>
                </c:pt>
                <c:pt idx="53">
                  <c:v>-5263.143159484044</c:v>
                </c:pt>
                <c:pt idx="54">
                  <c:v>-26111.832262845648</c:v>
                </c:pt>
                <c:pt idx="55">
                  <c:v>-46895.06745093269</c:v>
                </c:pt>
                <c:pt idx="56">
                  <c:v>-67553.84050981917</c:v>
                </c:pt>
                <c:pt idx="57">
                  <c:v>-88032.06969625661</c:v>
                </c:pt>
                <c:pt idx="58">
                  <c:v>-108270.37017781919</c:v>
                </c:pt>
                <c:pt idx="59">
                  <c:v>-128214.59719692355</c:v>
                </c:pt>
                <c:pt idx="60">
                  <c:v>-147806.9015068695</c:v>
                </c:pt>
                <c:pt idx="61">
                  <c:v>-166993.5143820287</c:v>
                </c:pt>
                <c:pt idx="62">
                  <c:v>-185720.05475213827</c:v>
                </c:pt>
                <c:pt idx="63">
                  <c:v>-203932.65867977374</c:v>
                </c:pt>
                <c:pt idx="64">
                  <c:v>-221581.08064211078</c:v>
                </c:pt>
                <c:pt idx="65">
                  <c:v>-238613.52975046853</c:v>
                </c:pt>
                <c:pt idx="66">
                  <c:v>-254980.6594667413</c:v>
                </c:pt>
                <c:pt idx="67">
                  <c:v>-270634.2107078185</c:v>
                </c:pt>
                <c:pt idx="68">
                  <c:v>-285528.01101352624</c:v>
                </c:pt>
                <c:pt idx="69">
                  <c:v>-299617.51147079834</c:v>
                </c:pt>
                <c:pt idx="70">
                  <c:v>-312858.7766803195</c:v>
                </c:pt>
                <c:pt idx="71">
                  <c:v>-325210.66997685644</c:v>
                </c:pt>
                <c:pt idx="72">
                  <c:v>-336634.0480479153</c:v>
                </c:pt>
                <c:pt idx="73">
                  <c:v>-347091.8238257682</c:v>
                </c:pt>
                <c:pt idx="74">
                  <c:v>-356548.7894206917</c:v>
                </c:pt>
                <c:pt idx="75">
                  <c:v>-364972.6610878357</c:v>
                </c:pt>
                <c:pt idx="76">
                  <c:v>-372332.7288009277</c:v>
                </c:pt>
                <c:pt idx="77">
                  <c:v>-378602.32771023345</c:v>
                </c:pt>
                <c:pt idx="78">
                  <c:v>-383755.86470118724</c:v>
                </c:pt>
                <c:pt idx="79">
                  <c:v>-387772.8767644729</c:v>
                </c:pt>
                <c:pt idx="80">
                  <c:v>-390633.5479796364</c:v>
                </c:pt>
                <c:pt idx="81">
                  <c:v>-392322.90591192304</c:v>
                </c:pt>
                <c:pt idx="82">
                  <c:v>-392827.883326499</c:v>
                </c:pt>
                <c:pt idx="83">
                  <c:v>-392139.43946025317</c:v>
                </c:pt>
                <c:pt idx="84">
                  <c:v>-390252.24226231215</c:v>
                </c:pt>
                <c:pt idx="85">
                  <c:v>-387163.88308495947</c:v>
                </c:pt>
                <c:pt idx="86">
                  <c:v>-382876.29594270897</c:v>
                </c:pt>
                <c:pt idx="87">
                  <c:v>-377394.628679626</c:v>
                </c:pt>
                <c:pt idx="88">
                  <c:v>-370727.27247173485</c:v>
                </c:pt>
                <c:pt idx="89">
                  <c:v>-362887.40954594925</c:v>
                </c:pt>
                <c:pt idx="90">
                  <c:v>-353892.1375993137</c:v>
                </c:pt>
                <c:pt idx="91">
                  <c:v>-343761.6597669296</c:v>
                </c:pt>
                <c:pt idx="92">
                  <c:v>-332519.88949850306</c:v>
                </c:pt>
                <c:pt idx="93">
                  <c:v>-320195.7902195321</c:v>
                </c:pt>
                <c:pt idx="94">
                  <c:v>-306822.28696073673</c:v>
                </c:pt>
                <c:pt idx="95">
                  <c:v>-292434.1717521087</c:v>
                </c:pt>
                <c:pt idx="96">
                  <c:v>-277072.81352515426</c:v>
                </c:pt>
                <c:pt idx="97">
                  <c:v>-260782.49061075188</c:v>
                </c:pt>
                <c:pt idx="98">
                  <c:v>-243609.4495553117</c:v>
                </c:pt>
                <c:pt idx="99">
                  <c:v>-225607.32316547402</c:v>
                </c:pt>
                <c:pt idx="100">
                  <c:v>-206830.1024894594</c:v>
                </c:pt>
                <c:pt idx="101">
                  <c:v>-187336.79934264402</c:v>
                </c:pt>
                <c:pt idx="102">
                  <c:v>-167188.9606021255</c:v>
                </c:pt>
                <c:pt idx="103">
                  <c:v>-146453.94282121139</c:v>
                </c:pt>
                <c:pt idx="104">
                  <c:v>-125198.40321710685</c:v>
                </c:pt>
                <c:pt idx="105">
                  <c:v>-103495.13980701905</c:v>
                </c:pt>
                <c:pt idx="106">
                  <c:v>-81417.91074966053</c:v>
                </c:pt>
                <c:pt idx="107">
                  <c:v>-59044.05153815444</c:v>
                </c:pt>
                <c:pt idx="108">
                  <c:v>-36451.55076167062</c:v>
                </c:pt>
              </c:numCache>
            </c:numRef>
          </c:yVal>
          <c:smooth val="0"/>
        </c:ser>
        <c:ser>
          <c:idx val="4"/>
          <c:order val="4"/>
          <c:tx>
            <c:v>Lune P5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'Lune-Terre'!$K$460:$K$568</c:f>
              <c:numCache>
                <c:ptCount val="109"/>
                <c:pt idx="0">
                  <c:v>369885.3264223283</c:v>
                </c:pt>
                <c:pt idx="1">
                  <c:v>369180.81429468666</c:v>
                </c:pt>
                <c:pt idx="2">
                  <c:v>367092.423462379</c:v>
                </c:pt>
                <c:pt idx="3">
                  <c:v>363621.20517053024</c:v>
                </c:pt>
                <c:pt idx="4">
                  <c:v>358771.775407277</c:v>
                </c:pt>
                <c:pt idx="5">
                  <c:v>352555.7613438285</c:v>
                </c:pt>
                <c:pt idx="6">
                  <c:v>344988.9455537035</c:v>
                </c:pt>
                <c:pt idx="7">
                  <c:v>336094.5744253524</c:v>
                </c:pt>
                <c:pt idx="8">
                  <c:v>325901.24008471303</c:v>
                </c:pt>
                <c:pt idx="9">
                  <c:v>314444.72688410326</c:v>
                </c:pt>
                <c:pt idx="10">
                  <c:v>301764.8638926534</c:v>
                </c:pt>
                <c:pt idx="11">
                  <c:v>287907.3513054959</c:v>
                </c:pt>
                <c:pt idx="12">
                  <c:v>272924.5146135863</c:v>
                </c:pt>
                <c:pt idx="13">
                  <c:v>256873.94006089063</c:v>
                </c:pt>
                <c:pt idx="14">
                  <c:v>239817.02608661208</c:v>
                </c:pt>
                <c:pt idx="15">
                  <c:v>221820.8354645001</c:v>
                </c:pt>
                <c:pt idx="16">
                  <c:v>202955.9165853965</c:v>
                </c:pt>
                <c:pt idx="17">
                  <c:v>183297.5507737523</c:v>
                </c:pt>
                <c:pt idx="18">
                  <c:v>162924.7301936252</c:v>
                </c:pt>
                <c:pt idx="19">
                  <c:v>141917.95184691396</c:v>
                </c:pt>
                <c:pt idx="20">
                  <c:v>120361.33516490026</c:v>
                </c:pt>
                <c:pt idx="21">
                  <c:v>98340.78330985877</c:v>
                </c:pt>
                <c:pt idx="22">
                  <c:v>75942.54499618022</c:v>
                </c:pt>
                <c:pt idx="23">
                  <c:v>53255.21381425292</c:v>
                </c:pt>
                <c:pt idx="24">
                  <c:v>30367.46092380051</c:v>
                </c:pt>
                <c:pt idx="25">
                  <c:v>7366.1045842206</c:v>
                </c:pt>
                <c:pt idx="26">
                  <c:v>-15661.378890888864</c:v>
                </c:pt>
                <c:pt idx="27">
                  <c:v>-38628.40568406393</c:v>
                </c:pt>
                <c:pt idx="28">
                  <c:v>-61451.02405198795</c:v>
                </c:pt>
                <c:pt idx="29">
                  <c:v>-84046.34501428956</c:v>
                </c:pt>
                <c:pt idx="30">
                  <c:v>-106335.64241269272</c:v>
                </c:pt>
                <c:pt idx="31">
                  <c:v>-128240.36067976838</c:v>
                </c:pt>
                <c:pt idx="32">
                  <c:v>-149687.83883844153</c:v>
                </c:pt>
                <c:pt idx="33">
                  <c:v>-170605.94774954603</c:v>
                </c:pt>
                <c:pt idx="34">
                  <c:v>-190927.2302485581</c:v>
                </c:pt>
                <c:pt idx="35">
                  <c:v>-210588.93557227484</c:v>
                </c:pt>
                <c:pt idx="36">
                  <c:v>-229530.78409362442</c:v>
                </c:pt>
                <c:pt idx="37">
                  <c:v>-247696.5190279868</c:v>
                </c:pt>
                <c:pt idx="38">
                  <c:v>-265032.98425305274</c:v>
                </c:pt>
                <c:pt idx="39">
                  <c:v>-281493.0340133938</c:v>
                </c:pt>
                <c:pt idx="40">
                  <c:v>-297031.28444765054</c:v>
                </c:pt>
                <c:pt idx="41">
                  <c:v>-311607.33167334925</c:v>
                </c:pt>
                <c:pt idx="42">
                  <c:v>-325184.03975235607</c:v>
                </c:pt>
                <c:pt idx="43">
                  <c:v>-337729.2441566069</c:v>
                </c:pt>
                <c:pt idx="44">
                  <c:v>-349212.57860000944</c:v>
                </c:pt>
                <c:pt idx="45">
                  <c:v>-359608.5699241523</c:v>
                </c:pt>
                <c:pt idx="46">
                  <c:v>-368894.8801488236</c:v>
                </c:pt>
                <c:pt idx="47">
                  <c:v>-377052.68451733486</c:v>
                </c:pt>
                <c:pt idx="48">
                  <c:v>-384066.88450763316</c:v>
                </c:pt>
                <c:pt idx="49">
                  <c:v>-389924.6848811274</c:v>
                </c:pt>
                <c:pt idx="50">
                  <c:v>-394617.52214619797</c:v>
                </c:pt>
                <c:pt idx="51">
                  <c:v>-398137.94921353296</c:v>
                </c:pt>
                <c:pt idx="52">
                  <c:v>-400484.87903536664</c:v>
                </c:pt>
                <c:pt idx="53">
                  <c:v>-401655.6936989268</c:v>
                </c:pt>
                <c:pt idx="54">
                  <c:v>-401654.8080297537</c:v>
                </c:pt>
                <c:pt idx="55">
                  <c:v>-400487.00417266606</c:v>
                </c:pt>
                <c:pt idx="56">
                  <c:v>-398159.9606979975</c:v>
                </c:pt>
                <c:pt idx="57">
                  <c:v>-394684.25281663856</c:v>
                </c:pt>
                <c:pt idx="58">
                  <c:v>-390073.9529270573</c:v>
                </c:pt>
                <c:pt idx="59">
                  <c:v>-384343.5073566964</c:v>
                </c:pt>
                <c:pt idx="60">
                  <c:v>-377511.6810007045</c:v>
                </c:pt>
                <c:pt idx="61">
                  <c:v>-369599.4766646415</c:v>
                </c:pt>
                <c:pt idx="62">
                  <c:v>-360629.23404721444</c:v>
                </c:pt>
                <c:pt idx="63">
                  <c:v>-350627.1750951909</c:v>
                </c:pt>
                <c:pt idx="64">
                  <c:v>-339621.4934753725</c:v>
                </c:pt>
                <c:pt idx="65">
                  <c:v>-327641.3813511254</c:v>
                </c:pt>
                <c:pt idx="66">
                  <c:v>-314720.31183499045</c:v>
                </c:pt>
                <c:pt idx="67">
                  <c:v>-300893.4671747227</c:v>
                </c:pt>
                <c:pt idx="68">
                  <c:v>-286197.62057442823</c:v>
                </c:pt>
                <c:pt idx="69">
                  <c:v>-270673.0068461281</c:v>
                </c:pt>
                <c:pt idx="70">
                  <c:v>-254361.74845276552</c:v>
                </c:pt>
                <c:pt idx="71">
                  <c:v>-237307.762627625</c:v>
                </c:pt>
                <c:pt idx="72">
                  <c:v>-219558.1723918204</c:v>
                </c:pt>
                <c:pt idx="73">
                  <c:v>-201160.38236676913</c:v>
                </c:pt>
                <c:pt idx="74">
                  <c:v>-182167.30795880276</c:v>
                </c:pt>
                <c:pt idx="75">
                  <c:v>-162630.7868787713</c:v>
                </c:pt>
                <c:pt idx="76">
                  <c:v>-142606.45825386274</c:v>
                </c:pt>
                <c:pt idx="77">
                  <c:v>-122151.16173635075</c:v>
                </c:pt>
                <c:pt idx="78">
                  <c:v>-101324.5288178578</c:v>
                </c:pt>
                <c:pt idx="79">
                  <c:v>-80187.76285201742</c:v>
                </c:pt>
                <c:pt idx="80">
                  <c:v>-58802.28343207563</c:v>
                </c:pt>
                <c:pt idx="81">
                  <c:v>-37233.164019220014</c:v>
                </c:pt>
                <c:pt idx="82">
                  <c:v>-15546.161543733037</c:v>
                </c:pt>
                <c:pt idx="83">
                  <c:v>6191.86913732889</c:v>
                </c:pt>
                <c:pt idx="84">
                  <c:v>27912.721180038203</c:v>
                </c:pt>
                <c:pt idx="85">
                  <c:v>49548.17909197665</c:v>
                </c:pt>
                <c:pt idx="86">
                  <c:v>71027.71878834566</c:v>
                </c:pt>
                <c:pt idx="87">
                  <c:v>92281.68922284113</c:v>
                </c:pt>
                <c:pt idx="88">
                  <c:v>113238.79470100738</c:v>
                </c:pt>
                <c:pt idx="89">
                  <c:v>133829.33719001227</c:v>
                </c:pt>
                <c:pt idx="90">
                  <c:v>153983.01721330392</c:v>
                </c:pt>
                <c:pt idx="91">
                  <c:v>173629.40475434982</c:v>
                </c:pt>
                <c:pt idx="92">
                  <c:v>192700.24503234605</c:v>
                </c:pt>
                <c:pt idx="93">
                  <c:v>211127.5450414631</c:v>
                </c:pt>
                <c:pt idx="94">
                  <c:v>228844.5688181573</c:v>
                </c:pt>
                <c:pt idx="95">
                  <c:v>245786.22291853596</c:v>
                </c:pt>
                <c:pt idx="96">
                  <c:v>261890.24663142412</c:v>
                </c:pt>
                <c:pt idx="97">
                  <c:v>277095.7349198496</c:v>
                </c:pt>
                <c:pt idx="98">
                  <c:v>291344.8084486654</c:v>
                </c:pt>
                <c:pt idx="99">
                  <c:v>304581.03232777875</c:v>
                </c:pt>
                <c:pt idx="100">
                  <c:v>316753.4059875087</c:v>
                </c:pt>
                <c:pt idx="101">
                  <c:v>327811.93523066834</c:v>
                </c:pt>
                <c:pt idx="102">
                  <c:v>337712.30283830734</c:v>
                </c:pt>
                <c:pt idx="103">
                  <c:v>346412.49479303503</c:v>
                </c:pt>
                <c:pt idx="104">
                  <c:v>353875.8108176598</c:v>
                </c:pt>
                <c:pt idx="105">
                  <c:v>360069.0217939381</c:v>
                </c:pt>
                <c:pt idx="106">
                  <c:v>364963.7495391643</c:v>
                </c:pt>
                <c:pt idx="107">
                  <c:v>368535.9735735645</c:v>
                </c:pt>
                <c:pt idx="108">
                  <c:v>370767.65335066256</c:v>
                </c:pt>
              </c:numCache>
            </c:numRef>
          </c:xVal>
          <c:yVal>
            <c:numRef>
              <c:f>'Lune-Terre'!$L$460:$L$568</c:f>
              <c:numCache>
                <c:ptCount val="109"/>
                <c:pt idx="0">
                  <c:v>-13722.75234306637</c:v>
                </c:pt>
                <c:pt idx="1">
                  <c:v>9060.623744002927</c:v>
                </c:pt>
                <c:pt idx="2">
                  <c:v>31814.95118465633</c:v>
                </c:pt>
                <c:pt idx="3">
                  <c:v>54453.85645878969</c:v>
                </c:pt>
                <c:pt idx="4">
                  <c:v>76893.04593156386</c:v>
                </c:pt>
                <c:pt idx="5">
                  <c:v>99046.50574915641</c:v>
                </c:pt>
                <c:pt idx="6">
                  <c:v>120828.28188573314</c:v>
                </c:pt>
                <c:pt idx="7">
                  <c:v>142154.43625117844</c:v>
                </c:pt>
                <c:pt idx="8">
                  <c:v>162940.30221388335</c:v>
                </c:pt>
                <c:pt idx="9">
                  <c:v>183105.25682344454</c:v>
                </c:pt>
                <c:pt idx="10">
                  <c:v>202568.9317232677</c:v>
                </c:pt>
                <c:pt idx="11">
                  <c:v>221253.7798999289</c:v>
                </c:pt>
                <c:pt idx="12">
                  <c:v>239086.42269946207</c:v>
                </c:pt>
                <c:pt idx="13">
                  <c:v>255995.82001339388</c:v>
                </c:pt>
                <c:pt idx="14">
                  <c:v>271915.67894037534</c:v>
                </c:pt>
                <c:pt idx="15">
                  <c:v>286783.25433084846</c:v>
                </c:pt>
                <c:pt idx="16">
                  <c:v>300542.5006431456</c:v>
                </c:pt>
                <c:pt idx="17">
                  <c:v>313140.19657902844</c:v>
                </c:pt>
                <c:pt idx="18">
                  <c:v>324530.78671102447</c:v>
                </c:pt>
                <c:pt idx="19">
                  <c:v>334672.24092249555</c:v>
                </c:pt>
                <c:pt idx="20">
                  <c:v>343530.79076622555</c:v>
                </c:pt>
                <c:pt idx="21">
                  <c:v>351076.57908714</c:v>
                </c:pt>
                <c:pt idx="22">
                  <c:v>357287.71633967885</c:v>
                </c:pt>
                <c:pt idx="23">
                  <c:v>362148.01766344346</c:v>
                </c:pt>
                <c:pt idx="24">
                  <c:v>365646.51936669607</c:v>
                </c:pt>
                <c:pt idx="25">
                  <c:v>367779.57455127826</c:v>
                </c:pt>
                <c:pt idx="26">
                  <c:v>368549.4449303711</c:v>
                </c:pt>
                <c:pt idx="27">
                  <c:v>367963.3472144422</c:v>
                </c:pt>
                <c:pt idx="28">
                  <c:v>366035.4496331116</c:v>
                </c:pt>
                <c:pt idx="29">
                  <c:v>362784.98542637983</c:v>
                </c:pt>
                <c:pt idx="30">
                  <c:v>358234.5004662131</c:v>
                </c:pt>
                <c:pt idx="31">
                  <c:v>352414.04467271717</c:v>
                </c:pt>
                <c:pt idx="32">
                  <c:v>345355.70024876104</c:v>
                </c:pt>
                <c:pt idx="33">
                  <c:v>337097.41225013864</c:v>
                </c:pt>
                <c:pt idx="34">
                  <c:v>327680.0146088596</c:v>
                </c:pt>
                <c:pt idx="35">
                  <c:v>317147.9331289299</c:v>
                </c:pt>
                <c:pt idx="36">
                  <c:v>305548.5579860773</c:v>
                </c:pt>
                <c:pt idx="37">
                  <c:v>292931.86818433064</c:v>
                </c:pt>
                <c:pt idx="38">
                  <c:v>279350.93046151305</c:v>
                </c:pt>
                <c:pt idx="39">
                  <c:v>264859.62653779285</c:v>
                </c:pt>
                <c:pt idx="40">
                  <c:v>249515.48132655513</c:v>
                </c:pt>
                <c:pt idx="41">
                  <c:v>233375.123605587</c:v>
                </c:pt>
                <c:pt idx="42">
                  <c:v>216498.71728554627</c:v>
                </c:pt>
                <c:pt idx="43">
                  <c:v>198946.46196213903</c:v>
                </c:pt>
                <c:pt idx="44">
                  <c:v>180778.05743015153</c:v>
                </c:pt>
                <c:pt idx="45">
                  <c:v>162056.02784645028</c:v>
                </c:pt>
                <c:pt idx="46">
                  <c:v>142841.99619089387</c:v>
                </c:pt>
                <c:pt idx="47">
                  <c:v>123198.29725486289</c:v>
                </c:pt>
                <c:pt idx="48">
                  <c:v>103187.06472557186</c:v>
                </c:pt>
                <c:pt idx="49">
                  <c:v>82869.66968784694</c:v>
                </c:pt>
                <c:pt idx="50">
                  <c:v>62309.253752885925</c:v>
                </c:pt>
                <c:pt idx="51">
                  <c:v>41567.08938324835</c:v>
                </c:pt>
                <c:pt idx="52">
                  <c:v>20703.969171719917</c:v>
                </c:pt>
                <c:pt idx="53">
                  <c:v>-218.01768659026507</c:v>
                </c:pt>
                <c:pt idx="54">
                  <c:v>-21139.814579222842</c:v>
                </c:pt>
                <c:pt idx="55">
                  <c:v>-42001.01107230661</c:v>
                </c:pt>
                <c:pt idx="56">
                  <c:v>-62742.53578355293</c:v>
                </c:pt>
                <c:pt idx="57">
                  <c:v>-83306.12376274</c:v>
                </c:pt>
                <c:pt idx="58">
                  <c:v>-103633.93279752346</c:v>
                </c:pt>
                <c:pt idx="59">
                  <c:v>-123668.5987448376</c:v>
                </c:pt>
                <c:pt idx="60">
                  <c:v>-143354.98397661804</c:v>
                </c:pt>
                <c:pt idx="61">
                  <c:v>-162638.4415682967</c:v>
                </c:pt>
                <c:pt idx="62">
                  <c:v>-181463.57802343907</c:v>
                </c:pt>
                <c:pt idx="63">
                  <c:v>-199778.52548283443</c:v>
                </c:pt>
                <c:pt idx="64">
                  <c:v>-217531.22896710964</c:v>
                </c:pt>
                <c:pt idx="65">
                  <c:v>-234671.133810207</c:v>
                </c:pt>
                <c:pt idx="66">
                  <c:v>-251148.0032600886</c:v>
                </c:pt>
                <c:pt idx="67">
                  <c:v>-266914.78535307356</c:v>
                </c:pt>
                <c:pt idx="68">
                  <c:v>-281924.9042680438</c:v>
                </c:pt>
                <c:pt idx="69">
                  <c:v>-296132.96549205366</c:v>
                </c:pt>
                <c:pt idx="70">
                  <c:v>-309495.4203002835</c:v>
                </c:pt>
                <c:pt idx="71">
                  <c:v>-321970.5296899853</c:v>
                </c:pt>
                <c:pt idx="72">
                  <c:v>-333519.2960414487</c:v>
                </c:pt>
                <c:pt idx="73">
                  <c:v>-344102.7155234192</c:v>
                </c:pt>
                <c:pt idx="74">
                  <c:v>-353686.0361552975</c:v>
                </c:pt>
                <c:pt idx="75">
                  <c:v>-362235.0809361608</c:v>
                </c:pt>
                <c:pt idx="76">
                  <c:v>-369719.2847186325</c:v>
                </c:pt>
                <c:pt idx="77">
                  <c:v>-376110.1317471577</c:v>
                </c:pt>
                <c:pt idx="78">
                  <c:v>-381381.44927563524</c:v>
                </c:pt>
                <c:pt idx="79">
                  <c:v>-385510.7866639747</c:v>
                </c:pt>
                <c:pt idx="80">
                  <c:v>-388477.2142615536</c:v>
                </c:pt>
                <c:pt idx="81">
                  <c:v>-390264.9224356356</c:v>
                </c:pt>
                <c:pt idx="82">
                  <c:v>-390859.27872919757</c:v>
                </c:pt>
                <c:pt idx="83">
                  <c:v>-390251.04882632557</c:v>
                </c:pt>
                <c:pt idx="84">
                  <c:v>-388432.8762266218</c:v>
                </c:pt>
                <c:pt idx="85">
                  <c:v>-385401.67158339906</c:v>
                </c:pt>
                <c:pt idx="86">
                  <c:v>-381159.2401411267</c:v>
                </c:pt>
                <c:pt idx="87">
                  <c:v>-375709.4001652068</c:v>
                </c:pt>
                <c:pt idx="88">
                  <c:v>-369062.3142029499</c:v>
                </c:pt>
                <c:pt idx="89">
                  <c:v>-361229.58103096584</c:v>
                </c:pt>
                <c:pt idx="90">
                  <c:v>-352228.6342746837</c:v>
                </c:pt>
                <c:pt idx="91">
                  <c:v>-342080.9462158144</c:v>
                </c:pt>
                <c:pt idx="92">
                  <c:v>-330811.88770430774</c:v>
                </c:pt>
                <c:pt idx="93">
                  <c:v>-318450.93668644474</c:v>
                </c:pt>
                <c:pt idx="94">
                  <c:v>-305032.8884010716</c:v>
                </c:pt>
                <c:pt idx="95">
                  <c:v>-290595.5469801664</c:v>
                </c:pt>
                <c:pt idx="96">
                  <c:v>-275181.0629615251</c:v>
                </c:pt>
                <c:pt idx="97">
                  <c:v>-258835.72991417997</c:v>
                </c:pt>
                <c:pt idx="98">
                  <c:v>-241609.52449469635</c:v>
                </c:pt>
                <c:pt idx="99">
                  <c:v>-223557.00496944788</c:v>
                </c:pt>
                <c:pt idx="100">
                  <c:v>-204735.8625354757</c:v>
                </c:pt>
                <c:pt idx="101">
                  <c:v>-185207.3408388181</c:v>
                </c:pt>
                <c:pt idx="102">
                  <c:v>-165035.18426962942</c:v>
                </c:pt>
                <c:pt idx="103">
                  <c:v>-144287.7018376449</c:v>
                </c:pt>
                <c:pt idx="104">
                  <c:v>-123035.2589095597</c:v>
                </c:pt>
                <c:pt idx="105">
                  <c:v>-101351.21677698016</c:v>
                </c:pt>
                <c:pt idx="106">
                  <c:v>-79310.1024897653</c:v>
                </c:pt>
                <c:pt idx="107">
                  <c:v>-56989.156007392805</c:v>
                </c:pt>
                <c:pt idx="108">
                  <c:v>-34468.1768180131</c:v>
                </c:pt>
              </c:numCache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 (km)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46551"/>
        <c:crosses val="autoZero"/>
        <c:crossBetween val="midCat"/>
        <c:dispUnits/>
      </c:valAx>
      <c:valAx>
        <c:axId val="3054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79</xdr:row>
      <xdr:rowOff>0</xdr:rowOff>
    </xdr:from>
    <xdr:to>
      <xdr:col>23</xdr:col>
      <xdr:colOff>133350</xdr:colOff>
      <xdr:row>121</xdr:row>
      <xdr:rowOff>19050</xdr:rowOff>
    </xdr:to>
    <xdr:graphicFrame>
      <xdr:nvGraphicFramePr>
        <xdr:cNvPr id="1" name="Chart 1"/>
        <xdr:cNvGraphicFramePr/>
      </xdr:nvGraphicFramePr>
      <xdr:xfrm>
        <a:off x="7877175" y="13058775"/>
        <a:ext cx="66484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0</xdr:row>
      <xdr:rowOff>57150</xdr:rowOff>
    </xdr:from>
    <xdr:to>
      <xdr:col>40</xdr:col>
      <xdr:colOff>361950</xdr:colOff>
      <xdr:row>50</xdr:row>
      <xdr:rowOff>57150</xdr:rowOff>
    </xdr:to>
    <xdr:graphicFrame>
      <xdr:nvGraphicFramePr>
        <xdr:cNvPr id="2" name="Chart 6"/>
        <xdr:cNvGraphicFramePr/>
      </xdr:nvGraphicFramePr>
      <xdr:xfrm>
        <a:off x="16887825" y="57150"/>
        <a:ext cx="9525000" cy="832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03"/>
  <sheetViews>
    <sheetView tabSelected="1" zoomScale="85" zoomScaleNormal="85" workbookViewId="0" topLeftCell="A1">
      <selection activeCell="V3" sqref="V3"/>
    </sheetView>
  </sheetViews>
  <sheetFormatPr defaultColWidth="12" defaultRowHeight="12.75"/>
  <cols>
    <col min="1" max="1" width="11" style="1" customWidth="1"/>
    <col min="2" max="2" width="8.83203125" style="16" customWidth="1"/>
    <col min="3" max="3" width="10.83203125" style="3" customWidth="1"/>
    <col min="4" max="4" width="9.16015625" style="3" customWidth="1"/>
    <col min="5" max="5" width="10.16015625" style="3" customWidth="1"/>
    <col min="6" max="6" width="8.66015625" style="3" customWidth="1"/>
    <col min="7" max="7" width="9" style="3" customWidth="1"/>
    <col min="8" max="8" width="10.16015625" style="3" customWidth="1"/>
    <col min="9" max="9" width="12.5" style="3" customWidth="1"/>
    <col min="10" max="10" width="8.66015625" style="3" customWidth="1"/>
    <col min="11" max="13" width="12" style="25" customWidth="1"/>
    <col min="14" max="14" width="2.66015625" style="0" customWidth="1"/>
    <col min="15" max="15" width="9.83203125" style="0" customWidth="1"/>
    <col min="16" max="16" width="13.5" style="0" customWidth="1"/>
    <col min="17" max="18" width="10.66015625" style="0" customWidth="1"/>
    <col min="19" max="19" width="19.16015625" style="0" customWidth="1"/>
    <col min="20" max="20" width="11.16015625" style="0" customWidth="1"/>
    <col min="21" max="21" width="18.66015625" style="0" customWidth="1"/>
    <col min="22" max="22" width="10.5" style="0" customWidth="1"/>
    <col min="23" max="23" width="10" style="0" customWidth="1"/>
  </cols>
  <sheetData>
    <row r="2" ht="23.25">
      <c r="A2" s="83" t="s">
        <v>36</v>
      </c>
    </row>
    <row r="3" spans="7:12" ht="12.75">
      <c r="G3" s="84"/>
      <c r="H3" s="85" t="s">
        <v>14</v>
      </c>
      <c r="I3" s="86">
        <v>6378.14</v>
      </c>
      <c r="J3" s="87" t="s">
        <v>15</v>
      </c>
      <c r="K3" s="81" t="s">
        <v>37</v>
      </c>
      <c r="L3" s="82" t="s">
        <v>38</v>
      </c>
    </row>
    <row r="4" spans="7:12" ht="12.75">
      <c r="G4" s="84"/>
      <c r="H4" s="85" t="s">
        <v>16</v>
      </c>
      <c r="I4" s="88">
        <v>149597870</v>
      </c>
      <c r="J4" s="87" t="s">
        <v>15</v>
      </c>
      <c r="K4" s="89" t="s">
        <v>39</v>
      </c>
      <c r="L4" s="80" t="s">
        <v>40</v>
      </c>
    </row>
    <row r="5" ht="12.75">
      <c r="A5" s="1" t="s">
        <v>11</v>
      </c>
    </row>
    <row r="6" ht="12.75">
      <c r="A6" s="1" t="s">
        <v>13</v>
      </c>
    </row>
    <row r="7" ht="13.5" thickBot="1"/>
    <row r="8" spans="1:13" ht="12.75">
      <c r="A8" s="20"/>
      <c r="B8" s="17"/>
      <c r="C8" s="98" t="s">
        <v>0</v>
      </c>
      <c r="D8" s="100"/>
      <c r="E8" s="98" t="s">
        <v>7</v>
      </c>
      <c r="F8" s="100"/>
      <c r="G8" s="99"/>
      <c r="H8" s="4" t="s">
        <v>9</v>
      </c>
      <c r="I8" s="98" t="s">
        <v>10</v>
      </c>
      <c r="J8" s="99"/>
      <c r="K8" s="27" t="s">
        <v>17</v>
      </c>
      <c r="L8" s="28" t="s">
        <v>18</v>
      </c>
      <c r="M8" s="29" t="s">
        <v>19</v>
      </c>
    </row>
    <row r="9" spans="1:17" ht="13.5" thickBot="1">
      <c r="A9" s="21" t="s">
        <v>3</v>
      </c>
      <c r="B9" s="18" t="s">
        <v>4</v>
      </c>
      <c r="C9" s="5" t="s">
        <v>5</v>
      </c>
      <c r="D9" s="6" t="s">
        <v>6</v>
      </c>
      <c r="E9" s="5" t="s">
        <v>5</v>
      </c>
      <c r="F9" s="6" t="s">
        <v>8</v>
      </c>
      <c r="G9" s="7" t="s">
        <v>6</v>
      </c>
      <c r="H9" s="6" t="s">
        <v>5</v>
      </c>
      <c r="I9" s="5" t="s">
        <v>5</v>
      </c>
      <c r="J9" s="7" t="s">
        <v>8</v>
      </c>
      <c r="K9" s="30" t="s">
        <v>15</v>
      </c>
      <c r="L9" s="31" t="s">
        <v>15</v>
      </c>
      <c r="M9" s="32" t="s">
        <v>15</v>
      </c>
      <c r="Q9" s="26"/>
    </row>
    <row r="10" spans="1:21" ht="12.75">
      <c r="A10" s="22"/>
      <c r="B10" s="24"/>
      <c r="C10" s="11" t="s">
        <v>1</v>
      </c>
      <c r="D10" s="11" t="s">
        <v>2</v>
      </c>
      <c r="E10" s="12" t="s">
        <v>1</v>
      </c>
      <c r="F10" s="13" t="s">
        <v>1</v>
      </c>
      <c r="G10" s="14" t="s">
        <v>12</v>
      </c>
      <c r="H10" s="11" t="s">
        <v>1</v>
      </c>
      <c r="I10" s="12" t="s">
        <v>1</v>
      </c>
      <c r="J10" s="14" t="s">
        <v>1</v>
      </c>
      <c r="K10" s="33"/>
      <c r="L10" s="34"/>
      <c r="M10" s="35"/>
      <c r="O10" s="45"/>
      <c r="P10" s="90" t="s">
        <v>24</v>
      </c>
      <c r="Q10" s="44"/>
      <c r="R10" s="44" t="s">
        <v>21</v>
      </c>
      <c r="S10" s="44"/>
      <c r="T10" s="44"/>
      <c r="U10" s="42"/>
    </row>
    <row r="11" spans="1:21" ht="12.75">
      <c r="A11" s="23">
        <v>39130</v>
      </c>
      <c r="B11" s="19">
        <v>0</v>
      </c>
      <c r="C11" s="2">
        <v>327.937</v>
      </c>
      <c r="D11" s="2">
        <v>0.9881</v>
      </c>
      <c r="E11" s="10">
        <v>318.6386</v>
      </c>
      <c r="F11" s="8">
        <v>-2.4292</v>
      </c>
      <c r="G11" s="9">
        <v>57.3953</v>
      </c>
      <c r="H11" s="2">
        <v>346.0558</v>
      </c>
      <c r="I11" s="10">
        <v>353.0758</v>
      </c>
      <c r="J11" s="9">
        <v>0.6453</v>
      </c>
      <c r="K11" s="52">
        <f>G11*COS(RADIANS(F11))*COS(RADIANS(E11))*$I$3</f>
        <v>274513.22611875046</v>
      </c>
      <c r="L11" s="53">
        <f>G11*COS(RADIANS(F11))*SIN(RADIANS(E11))*$I$3</f>
        <v>-241687.47638646004</v>
      </c>
      <c r="M11" s="54">
        <f>G11*SIN(RADIANS(F11))*$I$3</f>
        <v>-15516.040308093538</v>
      </c>
      <c r="O11" s="38"/>
      <c r="P11" s="36"/>
      <c r="Q11" s="36"/>
      <c r="R11" s="36"/>
      <c r="S11" s="36"/>
      <c r="T11" s="36"/>
      <c r="U11" s="39"/>
    </row>
    <row r="12" spans="1:21" ht="13.5" thickBot="1">
      <c r="A12" s="23">
        <v>39130</v>
      </c>
      <c r="B12" s="19">
        <v>0.25</v>
      </c>
      <c r="C12" s="2">
        <v>328.1895</v>
      </c>
      <c r="D12" s="2">
        <v>0.9881</v>
      </c>
      <c r="E12" s="10">
        <v>322.2767</v>
      </c>
      <c r="F12" s="8">
        <v>-2.1276</v>
      </c>
      <c r="G12" s="9">
        <v>57.2546</v>
      </c>
      <c r="H12" s="2">
        <v>346.054</v>
      </c>
      <c r="I12" s="10">
        <v>353.1663</v>
      </c>
      <c r="J12" s="9">
        <v>0.6539</v>
      </c>
      <c r="K12" s="52">
        <f aca="true" t="shared" si="0" ref="K12:K75">G12*COS(RADIANS(F12))*COS(RADIANS(E12))*$I$3</f>
        <v>288647.35094169754</v>
      </c>
      <c r="L12" s="53">
        <f aca="true" t="shared" si="1" ref="L12:L75">G12*COS(RADIANS(F12))*SIN(RADIANS(E12))*$I$3</f>
        <v>-223279.5844561713</v>
      </c>
      <c r="M12" s="54">
        <f aca="true" t="shared" si="2" ref="M12:M75">G12*SIN(RADIANS(F12))*$I$3</f>
        <v>-13557.261365897279</v>
      </c>
      <c r="O12" s="50" t="s">
        <v>41</v>
      </c>
      <c r="P12" s="49" t="s">
        <v>26</v>
      </c>
      <c r="Q12" s="49" t="s">
        <v>4</v>
      </c>
      <c r="R12" s="49" t="s">
        <v>28</v>
      </c>
      <c r="S12" s="49" t="s">
        <v>30</v>
      </c>
      <c r="T12" s="49" t="s">
        <v>22</v>
      </c>
      <c r="U12" s="51" t="s">
        <v>23</v>
      </c>
    </row>
    <row r="13" spans="1:21" ht="12.75">
      <c r="A13" s="23">
        <v>39130</v>
      </c>
      <c r="B13" s="19">
        <v>0.5</v>
      </c>
      <c r="C13" s="2">
        <v>328.4419</v>
      </c>
      <c r="D13" s="2">
        <v>0.9882</v>
      </c>
      <c r="E13" s="10">
        <v>325.9307</v>
      </c>
      <c r="F13" s="8">
        <v>-1.8158</v>
      </c>
      <c r="G13" s="9">
        <v>57.1279</v>
      </c>
      <c r="H13" s="2">
        <v>346.0522</v>
      </c>
      <c r="I13" s="10">
        <v>353.2573</v>
      </c>
      <c r="J13" s="9">
        <v>0.6624</v>
      </c>
      <c r="K13" s="52">
        <f t="shared" si="0"/>
        <v>301677.9848153727</v>
      </c>
      <c r="L13" s="53">
        <f t="shared" si="1"/>
        <v>-204015.6953566872</v>
      </c>
      <c r="M13" s="54">
        <f t="shared" si="2"/>
        <v>-11545.559567864724</v>
      </c>
      <c r="O13" s="93">
        <v>22</v>
      </c>
      <c r="P13" s="55">
        <v>39132</v>
      </c>
      <c r="Q13" s="56">
        <v>0.75</v>
      </c>
      <c r="R13" s="57">
        <v>359.2248</v>
      </c>
      <c r="S13" s="71">
        <f>P13+Q13+(R13-360)*(P14+Q14-P13-Q13)/(R13-360-R14)</f>
        <v>39132.80225550732</v>
      </c>
      <c r="T13" s="10"/>
      <c r="U13" s="39"/>
    </row>
    <row r="14" spans="1:21" ht="12.75">
      <c r="A14" s="23">
        <v>39130</v>
      </c>
      <c r="B14" s="19">
        <v>0.75</v>
      </c>
      <c r="C14" s="2">
        <v>328.6943</v>
      </c>
      <c r="D14" s="2">
        <v>0.9882</v>
      </c>
      <c r="E14" s="10">
        <v>329.599</v>
      </c>
      <c r="F14" s="8">
        <v>-1.4952</v>
      </c>
      <c r="G14" s="9">
        <v>57.0159</v>
      </c>
      <c r="H14" s="2">
        <v>346.0504</v>
      </c>
      <c r="I14" s="10">
        <v>353.3489</v>
      </c>
      <c r="J14" s="9">
        <v>0.6711</v>
      </c>
      <c r="K14" s="52">
        <f t="shared" si="0"/>
        <v>313547.7401794512</v>
      </c>
      <c r="L14" s="53">
        <f t="shared" si="1"/>
        <v>-183964.72274278643</v>
      </c>
      <c r="M14" s="54">
        <f t="shared" si="2"/>
        <v>-9488.93329290456</v>
      </c>
      <c r="O14" s="94">
        <v>23</v>
      </c>
      <c r="P14" s="58">
        <v>39133</v>
      </c>
      <c r="Q14" s="59">
        <v>0</v>
      </c>
      <c r="R14" s="60">
        <v>2.9335</v>
      </c>
      <c r="S14" s="37"/>
      <c r="T14" s="10"/>
      <c r="U14" s="39"/>
    </row>
    <row r="15" spans="1:21" ht="12.75">
      <c r="A15" s="23">
        <v>39131</v>
      </c>
      <c r="B15" s="19">
        <v>0</v>
      </c>
      <c r="C15" s="2">
        <v>328.9467</v>
      </c>
      <c r="D15" s="2">
        <v>0.9883</v>
      </c>
      <c r="E15" s="10">
        <v>333.2795</v>
      </c>
      <c r="F15" s="8">
        <v>-1.1672</v>
      </c>
      <c r="G15" s="9">
        <v>56.9191</v>
      </c>
      <c r="H15" s="2">
        <v>346.0487</v>
      </c>
      <c r="I15" s="10">
        <v>353.4409</v>
      </c>
      <c r="J15" s="9">
        <v>0.6797</v>
      </c>
      <c r="K15" s="52">
        <f t="shared" si="0"/>
        <v>324202.0848240593</v>
      </c>
      <c r="L15" s="53">
        <f t="shared" si="1"/>
        <v>-163202.02697469466</v>
      </c>
      <c r="M15" s="54">
        <f>G15*SIN(RADIANS(F15))*$I$3</f>
        <v>-7395.110704560674</v>
      </c>
      <c r="O15" s="95">
        <v>134</v>
      </c>
      <c r="P15" s="61">
        <v>39160</v>
      </c>
      <c r="Q15" s="62">
        <v>0</v>
      </c>
      <c r="R15" s="63">
        <v>356.3151</v>
      </c>
      <c r="S15" s="72">
        <f>P15+Q15+(R15-360)*(P16+Q16-P15-Q15)/(R15-360-R16)</f>
        <v>39160.24356211829</v>
      </c>
      <c r="T15" s="73">
        <f>S15-S13</f>
        <v>27.44130661097006</v>
      </c>
      <c r="U15" s="39"/>
    </row>
    <row r="16" spans="1:21" ht="12.75">
      <c r="A16" s="23">
        <v>39131</v>
      </c>
      <c r="B16" s="19">
        <v>0.25</v>
      </c>
      <c r="C16" s="2">
        <v>329.1991</v>
      </c>
      <c r="D16" s="2">
        <v>0.9883</v>
      </c>
      <c r="E16" s="10">
        <v>336.9705</v>
      </c>
      <c r="F16" s="8">
        <v>-0.8332</v>
      </c>
      <c r="G16" s="9">
        <v>56.8379</v>
      </c>
      <c r="H16" s="2">
        <v>346.047</v>
      </c>
      <c r="I16" s="10">
        <v>353.5336</v>
      </c>
      <c r="J16" s="9">
        <v>0.6884</v>
      </c>
      <c r="K16" s="52">
        <f t="shared" si="0"/>
        <v>333593.2456122155</v>
      </c>
      <c r="L16" s="53">
        <f t="shared" si="1"/>
        <v>-141804.68095145156</v>
      </c>
      <c r="M16" s="54">
        <f t="shared" si="2"/>
        <v>-5271.611457826945</v>
      </c>
      <c r="O16" s="96">
        <v>135</v>
      </c>
      <c r="P16" s="58">
        <v>39160</v>
      </c>
      <c r="Q16" s="59">
        <v>0.25</v>
      </c>
      <c r="R16" s="60">
        <v>0.0974</v>
      </c>
      <c r="S16" s="46"/>
      <c r="T16" s="10"/>
      <c r="U16" s="39"/>
    </row>
    <row r="17" spans="1:21" ht="12.75">
      <c r="A17" s="23">
        <v>39131</v>
      </c>
      <c r="B17" s="19">
        <v>0.5</v>
      </c>
      <c r="C17" s="2">
        <v>329.4514</v>
      </c>
      <c r="D17" s="2">
        <v>0.9884</v>
      </c>
      <c r="E17" s="10">
        <v>340.67</v>
      </c>
      <c r="F17" s="8">
        <v>-0.4949</v>
      </c>
      <c r="G17" s="9">
        <v>56.7725</v>
      </c>
      <c r="H17" s="2">
        <v>346.0454</v>
      </c>
      <c r="I17" s="10">
        <v>353.6267</v>
      </c>
      <c r="J17" s="9">
        <v>0.6971</v>
      </c>
      <c r="K17" s="52">
        <f t="shared" si="0"/>
        <v>341677.65402022115</v>
      </c>
      <c r="L17" s="53">
        <f t="shared" si="1"/>
        <v>-119854.691515115</v>
      </c>
      <c r="M17" s="54">
        <f t="shared" si="2"/>
        <v>-3127.674056833469</v>
      </c>
      <c r="O17" s="94">
        <v>241</v>
      </c>
      <c r="P17" s="61">
        <v>39187</v>
      </c>
      <c r="Q17" s="62">
        <v>0.5</v>
      </c>
      <c r="R17" s="63">
        <v>356.9213</v>
      </c>
      <c r="S17" s="72">
        <f>P17+Q17+(R17-360)*(P18+Q18-P17-Q17)/(R17-360-R18)</f>
        <v>39187.70540003202</v>
      </c>
      <c r="T17" s="74">
        <f>S17-S15</f>
        <v>27.46183791373187</v>
      </c>
      <c r="U17" s="39"/>
    </row>
    <row r="18" spans="1:21" ht="12.75">
      <c r="A18" s="23">
        <v>39131</v>
      </c>
      <c r="B18" s="19">
        <v>0.75</v>
      </c>
      <c r="C18" s="2">
        <v>329.7038</v>
      </c>
      <c r="D18" s="2">
        <v>0.9884</v>
      </c>
      <c r="E18" s="10">
        <v>344.376</v>
      </c>
      <c r="F18" s="8">
        <v>-0.1538</v>
      </c>
      <c r="G18" s="9">
        <v>56.7232</v>
      </c>
      <c r="H18" s="2">
        <v>346.0438</v>
      </c>
      <c r="I18" s="10">
        <v>353.7204</v>
      </c>
      <c r="J18" s="9">
        <v>0.7059</v>
      </c>
      <c r="K18" s="52">
        <f t="shared" si="0"/>
        <v>348419.11127665796</v>
      </c>
      <c r="L18" s="53">
        <f t="shared" si="1"/>
        <v>-97437.70491632196</v>
      </c>
      <c r="M18" s="54">
        <f t="shared" si="2"/>
        <v>-971.1536629420075</v>
      </c>
      <c r="O18" s="96">
        <v>242</v>
      </c>
      <c r="P18" s="58">
        <v>39187</v>
      </c>
      <c r="Q18" s="59">
        <v>0.75</v>
      </c>
      <c r="R18" s="60">
        <v>0.6685</v>
      </c>
      <c r="S18" s="46"/>
      <c r="T18" s="43"/>
      <c r="U18" s="39"/>
    </row>
    <row r="19" spans="1:21" ht="12.75">
      <c r="A19" s="23">
        <v>39132</v>
      </c>
      <c r="B19" s="19">
        <v>0</v>
      </c>
      <c r="C19" s="2">
        <v>329.956</v>
      </c>
      <c r="D19" s="2">
        <v>0.9885</v>
      </c>
      <c r="E19" s="10">
        <v>348.0864</v>
      </c>
      <c r="F19" s="8">
        <v>0.1885</v>
      </c>
      <c r="G19" s="9">
        <v>56.69</v>
      </c>
      <c r="H19" s="2">
        <v>346.0424</v>
      </c>
      <c r="I19" s="10">
        <v>353.8146</v>
      </c>
      <c r="J19" s="9">
        <v>0.7147</v>
      </c>
      <c r="K19" s="52">
        <f t="shared" si="0"/>
        <v>353786.48291946587</v>
      </c>
      <c r="L19" s="53">
        <f t="shared" si="1"/>
        <v>-74642.21560369812</v>
      </c>
      <c r="M19" s="54">
        <f t="shared" si="2"/>
        <v>1189.565727976684</v>
      </c>
      <c r="O19" s="94">
        <v>351</v>
      </c>
      <c r="P19" s="61">
        <v>39215</v>
      </c>
      <c r="Q19" s="62">
        <v>0</v>
      </c>
      <c r="R19" s="63">
        <v>358.4987</v>
      </c>
      <c r="S19" s="72">
        <f>P19+Q19+(R19-360)*(P20+Q20-P19-Q19)/(R19-360-R20)</f>
        <v>39215.10302918005</v>
      </c>
      <c r="T19" s="73">
        <f>S19-S17</f>
        <v>27.3976291480285</v>
      </c>
      <c r="U19" s="75">
        <f>AVERAGE(T15:T23)</f>
        <v>27.36560894142458</v>
      </c>
    </row>
    <row r="20" spans="1:21" ht="12.75">
      <c r="A20" s="23">
        <v>39132</v>
      </c>
      <c r="B20" s="19">
        <v>0.25</v>
      </c>
      <c r="C20" s="2">
        <v>330.2083</v>
      </c>
      <c r="D20" s="2">
        <v>0.9885</v>
      </c>
      <c r="E20" s="10">
        <v>351.7994</v>
      </c>
      <c r="F20" s="8">
        <v>0.5302</v>
      </c>
      <c r="G20" s="9">
        <v>56.6729</v>
      </c>
      <c r="H20" s="2">
        <v>346.0414</v>
      </c>
      <c r="I20" s="10">
        <v>353.9094</v>
      </c>
      <c r="J20" s="9">
        <v>0.7236</v>
      </c>
      <c r="K20" s="52">
        <f t="shared" si="0"/>
        <v>357756.2701230068</v>
      </c>
      <c r="L20" s="53">
        <f t="shared" si="1"/>
        <v>-51557.290283719776</v>
      </c>
      <c r="M20" s="54">
        <f t="shared" si="2"/>
        <v>3344.8787305877495</v>
      </c>
      <c r="O20" s="94">
        <v>352</v>
      </c>
      <c r="P20" s="58">
        <v>39215</v>
      </c>
      <c r="Q20" s="59">
        <v>0.25</v>
      </c>
      <c r="R20" s="60">
        <v>2.1416</v>
      </c>
      <c r="S20" s="46"/>
      <c r="T20" s="10"/>
      <c r="U20" s="39"/>
    </row>
    <row r="21" spans="1:21" ht="12.75">
      <c r="A21" s="23">
        <v>39132</v>
      </c>
      <c r="B21" s="19">
        <v>0.5</v>
      </c>
      <c r="C21" s="2">
        <v>330.4605</v>
      </c>
      <c r="D21" s="2">
        <v>0.9886</v>
      </c>
      <c r="E21" s="10">
        <v>355.5128</v>
      </c>
      <c r="F21" s="8">
        <v>0.8699</v>
      </c>
      <c r="G21" s="9">
        <v>56.6716</v>
      </c>
      <c r="H21" s="2">
        <v>346.0403</v>
      </c>
      <c r="I21" s="10">
        <v>354.0143</v>
      </c>
      <c r="J21" s="9">
        <v>0.7334</v>
      </c>
      <c r="K21" s="52">
        <f t="shared" si="0"/>
        <v>360309.9349140534</v>
      </c>
      <c r="L21" s="53">
        <f t="shared" si="1"/>
        <v>-28276.01569761367</v>
      </c>
      <c r="M21" s="54">
        <f t="shared" si="2"/>
        <v>5487.689559950338</v>
      </c>
      <c r="O21" s="95">
        <v>460</v>
      </c>
      <c r="P21" s="61">
        <v>39242</v>
      </c>
      <c r="Q21" s="62">
        <v>0.25</v>
      </c>
      <c r="R21" s="63">
        <v>357.8753</v>
      </c>
      <c r="S21" s="72">
        <f>P21+Q21+(R21-360)*(P22+Q22-P21-Q21)/(R21-360-R22)</f>
        <v>39242.400448932196</v>
      </c>
      <c r="T21" s="73">
        <f>S21-S19</f>
        <v>27.297419752147107</v>
      </c>
      <c r="U21" s="39"/>
    </row>
    <row r="22" spans="1:21" ht="12.75">
      <c r="A22" s="23">
        <v>39132</v>
      </c>
      <c r="B22" s="19">
        <v>0.75</v>
      </c>
      <c r="C22" s="2">
        <v>330.7127</v>
      </c>
      <c r="D22" s="2">
        <v>0.9886</v>
      </c>
      <c r="E22" s="10">
        <v>359.2248</v>
      </c>
      <c r="F22" s="8">
        <v>1.2057</v>
      </c>
      <c r="G22" s="9">
        <v>56.6859</v>
      </c>
      <c r="H22" s="2">
        <v>346.0393</v>
      </c>
      <c r="I22" s="10">
        <v>354.133</v>
      </c>
      <c r="J22" s="9">
        <v>0.7447</v>
      </c>
      <c r="K22" s="52">
        <f t="shared" si="0"/>
        <v>361437.4731063735</v>
      </c>
      <c r="L22" s="53">
        <f t="shared" si="1"/>
        <v>-4890.472375353773</v>
      </c>
      <c r="M22" s="54">
        <f t="shared" si="2"/>
        <v>7607.705095070857</v>
      </c>
      <c r="O22" s="96">
        <v>461</v>
      </c>
      <c r="P22" s="58">
        <v>39242</v>
      </c>
      <c r="Q22" s="59">
        <v>0.5</v>
      </c>
      <c r="R22" s="60">
        <v>1.4059</v>
      </c>
      <c r="S22" s="46"/>
      <c r="T22" s="10"/>
      <c r="U22" s="39"/>
    </row>
    <row r="23" spans="1:21" ht="12.75">
      <c r="A23" s="23">
        <v>39133</v>
      </c>
      <c r="B23" s="19">
        <v>0</v>
      </c>
      <c r="C23" s="2">
        <v>330.9649</v>
      </c>
      <c r="D23" s="2">
        <v>0.9887</v>
      </c>
      <c r="E23" s="10">
        <v>2.9335</v>
      </c>
      <c r="F23" s="8">
        <v>1.5362</v>
      </c>
      <c r="G23" s="9">
        <v>56.7153</v>
      </c>
      <c r="H23" s="2">
        <v>346.0382</v>
      </c>
      <c r="I23" s="10">
        <v>354.2517</v>
      </c>
      <c r="J23" s="9">
        <v>0.7559</v>
      </c>
      <c r="K23" s="52">
        <f t="shared" si="0"/>
        <v>361134.260750914</v>
      </c>
      <c r="L23" s="53">
        <f t="shared" si="1"/>
        <v>18505.970486004077</v>
      </c>
      <c r="M23" s="54">
        <f t="shared" si="2"/>
        <v>9697.669408124908</v>
      </c>
      <c r="O23" s="94">
        <v>569</v>
      </c>
      <c r="P23" s="61">
        <v>39269</v>
      </c>
      <c r="Q23" s="62">
        <v>0.5</v>
      </c>
      <c r="R23" s="63">
        <v>358.1771</v>
      </c>
      <c r="S23" s="72">
        <f>P23+Q23+(R23-360)*(P24+Q24-P23-Q23)/(R23-360-R24)</f>
        <v>39269.63030021444</v>
      </c>
      <c r="T23" s="73">
        <f>S23-S21</f>
        <v>27.229851282245363</v>
      </c>
      <c r="U23" s="39"/>
    </row>
    <row r="24" spans="1:21" ht="13.5" thickBot="1">
      <c r="A24" s="23">
        <v>39133</v>
      </c>
      <c r="B24" s="19">
        <v>0.25</v>
      </c>
      <c r="C24" s="2">
        <v>331.217</v>
      </c>
      <c r="D24" s="2">
        <v>0.9887</v>
      </c>
      <c r="E24" s="10">
        <v>6.637</v>
      </c>
      <c r="F24" s="8">
        <v>1.8598</v>
      </c>
      <c r="G24" s="9">
        <v>56.7594</v>
      </c>
      <c r="H24" s="2">
        <v>346.0373</v>
      </c>
      <c r="I24" s="10">
        <v>354.3706</v>
      </c>
      <c r="J24" s="9">
        <v>0.7672</v>
      </c>
      <c r="K24" s="52">
        <f t="shared" si="0"/>
        <v>359403.8447876519</v>
      </c>
      <c r="L24" s="53">
        <f t="shared" si="1"/>
        <v>41819.66125640825</v>
      </c>
      <c r="M24" s="54">
        <f t="shared" si="2"/>
        <v>11748.953577998363</v>
      </c>
      <c r="O24" s="97">
        <v>570</v>
      </c>
      <c r="P24" s="58">
        <v>39269</v>
      </c>
      <c r="Q24" s="59">
        <v>0.75</v>
      </c>
      <c r="R24" s="60">
        <v>1.6746</v>
      </c>
      <c r="S24" s="46"/>
      <c r="T24" s="38"/>
      <c r="U24" s="39"/>
    </row>
    <row r="25" spans="1:21" ht="13.5" thickBot="1">
      <c r="A25" s="23">
        <v>39133</v>
      </c>
      <c r="B25" s="19">
        <v>0.5</v>
      </c>
      <c r="C25" s="2">
        <v>331.4691</v>
      </c>
      <c r="D25" s="2">
        <v>0.9888</v>
      </c>
      <c r="E25" s="10">
        <v>10.3337</v>
      </c>
      <c r="F25" s="8">
        <v>2.175</v>
      </c>
      <c r="G25" s="9">
        <v>56.8176</v>
      </c>
      <c r="H25" s="2">
        <v>346.0363</v>
      </c>
      <c r="I25" s="10">
        <v>354.4895</v>
      </c>
      <c r="J25" s="9">
        <v>0.7784</v>
      </c>
      <c r="K25" s="52">
        <f t="shared" si="0"/>
        <v>356255.681195312</v>
      </c>
      <c r="L25" s="53">
        <f t="shared" si="1"/>
        <v>64959.11448253884</v>
      </c>
      <c r="M25" s="54">
        <f t="shared" si="2"/>
        <v>13753.373945303521</v>
      </c>
      <c r="P25" s="44"/>
      <c r="Q25" s="44"/>
      <c r="R25" s="44"/>
      <c r="S25" s="44"/>
      <c r="T25" s="44"/>
      <c r="U25" s="44"/>
    </row>
    <row r="26" spans="1:23" ht="12.75">
      <c r="A26" s="23">
        <v>39133</v>
      </c>
      <c r="B26" s="19">
        <v>0.75</v>
      </c>
      <c r="C26" s="2">
        <v>331.7212</v>
      </c>
      <c r="D26" s="2">
        <v>0.9888</v>
      </c>
      <c r="E26" s="10">
        <v>14.0218</v>
      </c>
      <c r="F26" s="8">
        <v>2.4803</v>
      </c>
      <c r="G26" s="9">
        <v>56.8892</v>
      </c>
      <c r="H26" s="2">
        <v>346.0354</v>
      </c>
      <c r="I26" s="10">
        <v>354.6085</v>
      </c>
      <c r="J26" s="9">
        <v>0.7897</v>
      </c>
      <c r="K26" s="52">
        <f t="shared" si="0"/>
        <v>351705.9415570841</v>
      </c>
      <c r="L26" s="53">
        <f t="shared" si="1"/>
        <v>87832.28989420806</v>
      </c>
      <c r="M26" s="54">
        <f t="shared" si="2"/>
        <v>15702.536229330697</v>
      </c>
      <c r="O26" s="45"/>
      <c r="P26" s="90" t="s">
        <v>20</v>
      </c>
      <c r="Q26" s="44"/>
      <c r="R26" s="44" t="s">
        <v>25</v>
      </c>
      <c r="S26" s="44"/>
      <c r="T26" s="44"/>
      <c r="U26" s="44"/>
      <c r="V26" s="44"/>
      <c r="W26" s="42"/>
    </row>
    <row r="27" spans="1:23" ht="12.75">
      <c r="A27" s="23">
        <v>39134</v>
      </c>
      <c r="B27" s="19">
        <v>0</v>
      </c>
      <c r="C27" s="2">
        <v>331.9733</v>
      </c>
      <c r="D27" s="2">
        <v>0.9889</v>
      </c>
      <c r="E27" s="10">
        <v>17.6999</v>
      </c>
      <c r="F27" s="8">
        <v>2.7746</v>
      </c>
      <c r="G27" s="9">
        <v>56.9735</v>
      </c>
      <c r="H27" s="2">
        <v>346.0345</v>
      </c>
      <c r="I27" s="10">
        <v>354.7277</v>
      </c>
      <c r="J27" s="9">
        <v>0.8009</v>
      </c>
      <c r="K27" s="52">
        <f t="shared" si="0"/>
        <v>345777.21427883656</v>
      </c>
      <c r="L27" s="53">
        <f t="shared" si="1"/>
        <v>110350.92049093559</v>
      </c>
      <c r="M27" s="54">
        <f t="shared" si="2"/>
        <v>17590.3686876012</v>
      </c>
      <c r="O27" s="38"/>
      <c r="P27" s="36"/>
      <c r="Q27" s="36"/>
      <c r="R27" s="36"/>
      <c r="S27" s="36"/>
      <c r="T27" s="36"/>
      <c r="U27" s="36"/>
      <c r="V27" s="36"/>
      <c r="W27" s="39"/>
    </row>
    <row r="28" spans="1:23" ht="13.5" thickBot="1">
      <c r="A28" s="23">
        <v>39134</v>
      </c>
      <c r="B28" s="19">
        <v>0.25</v>
      </c>
      <c r="C28" s="2">
        <v>332.2253</v>
      </c>
      <c r="D28" s="2">
        <v>0.9889</v>
      </c>
      <c r="E28" s="10">
        <v>21.3665</v>
      </c>
      <c r="F28" s="8">
        <v>3.0565</v>
      </c>
      <c r="G28" s="9">
        <v>57.0698</v>
      </c>
      <c r="H28" s="2">
        <v>346.0336</v>
      </c>
      <c r="I28" s="10">
        <v>354.8469</v>
      </c>
      <c r="J28" s="9">
        <v>0.8121</v>
      </c>
      <c r="K28" s="52">
        <f t="shared" si="0"/>
        <v>338498.924074546</v>
      </c>
      <c r="L28" s="53">
        <f t="shared" si="1"/>
        <v>132428.01840624525</v>
      </c>
      <c r="M28" s="54">
        <f t="shared" si="2"/>
        <v>19408.687211347475</v>
      </c>
      <c r="O28" s="50" t="s">
        <v>41</v>
      </c>
      <c r="P28" s="15" t="s">
        <v>26</v>
      </c>
      <c r="Q28" s="15" t="s">
        <v>4</v>
      </c>
      <c r="R28" s="15" t="s">
        <v>27</v>
      </c>
      <c r="S28" s="15" t="s">
        <v>28</v>
      </c>
      <c r="T28" s="15" t="s">
        <v>29</v>
      </c>
      <c r="U28" s="15" t="s">
        <v>30</v>
      </c>
      <c r="V28" s="49" t="s">
        <v>22</v>
      </c>
      <c r="W28" s="51" t="s">
        <v>23</v>
      </c>
    </row>
    <row r="29" spans="1:23" ht="12.75">
      <c r="A29" s="23">
        <v>39134</v>
      </c>
      <c r="B29" s="19">
        <v>0.5</v>
      </c>
      <c r="C29" s="2">
        <v>332.4773</v>
      </c>
      <c r="D29" s="2">
        <v>0.989</v>
      </c>
      <c r="E29" s="10">
        <v>25.0203</v>
      </c>
      <c r="F29" s="8">
        <v>3.3248</v>
      </c>
      <c r="G29" s="9">
        <v>57.1771</v>
      </c>
      <c r="H29" s="2">
        <v>346.0327</v>
      </c>
      <c r="I29" s="10">
        <v>354.9663</v>
      </c>
      <c r="J29" s="9">
        <v>0.8233</v>
      </c>
      <c r="K29" s="52">
        <f t="shared" si="0"/>
        <v>329904.68396798574</v>
      </c>
      <c r="L29" s="53">
        <f t="shared" si="1"/>
        <v>153979.4059386634</v>
      </c>
      <c r="M29" s="54">
        <f t="shared" si="2"/>
        <v>21150.240137458848</v>
      </c>
      <c r="O29" s="93">
        <v>13</v>
      </c>
      <c r="P29" s="55">
        <v>39130</v>
      </c>
      <c r="Q29" s="56">
        <v>0.5</v>
      </c>
      <c r="R29" s="57">
        <v>328.4419</v>
      </c>
      <c r="S29" s="76">
        <v>325.9307</v>
      </c>
      <c r="T29" s="77">
        <f>S29-R29</f>
        <v>-2.511199999999974</v>
      </c>
      <c r="U29" s="78">
        <f>P29+Q29+(T29)*(P30+Q30-P29-Q29)/(T29-T30)</f>
        <v>39130.683787581605</v>
      </c>
      <c r="V29" s="45"/>
      <c r="W29" s="42"/>
    </row>
    <row r="30" spans="1:23" ht="12.75">
      <c r="A30" s="23">
        <v>39134</v>
      </c>
      <c r="B30" s="19">
        <v>0.75</v>
      </c>
      <c r="C30" s="2">
        <v>332.7292</v>
      </c>
      <c r="D30" s="2">
        <v>0.989</v>
      </c>
      <c r="E30" s="10">
        <v>28.6601</v>
      </c>
      <c r="F30" s="8">
        <v>3.5787</v>
      </c>
      <c r="G30" s="9">
        <v>57.2946</v>
      </c>
      <c r="H30" s="2">
        <v>346.0319</v>
      </c>
      <c r="I30" s="10">
        <v>355.0857</v>
      </c>
      <c r="J30" s="9">
        <v>0.8346</v>
      </c>
      <c r="K30" s="52">
        <f t="shared" si="0"/>
        <v>320034.9804745534</v>
      </c>
      <c r="L30" s="53">
        <f t="shared" si="1"/>
        <v>174924.47403906312</v>
      </c>
      <c r="M30" s="54">
        <f t="shared" si="2"/>
        <v>22810.141574481728</v>
      </c>
      <c r="O30" s="94">
        <v>14</v>
      </c>
      <c r="P30" s="58">
        <v>39130</v>
      </c>
      <c r="Q30" s="59">
        <v>0.75</v>
      </c>
      <c r="R30" s="60">
        <v>328.6943</v>
      </c>
      <c r="S30" s="73">
        <v>329.599</v>
      </c>
      <c r="T30" s="75">
        <f>S30-R30</f>
        <v>0.9046999999999912</v>
      </c>
      <c r="U30" s="46"/>
      <c r="V30" s="38"/>
      <c r="W30" s="39"/>
    </row>
    <row r="31" spans="1:23" ht="12.75">
      <c r="A31" s="23">
        <v>39135</v>
      </c>
      <c r="B31" s="19">
        <v>0</v>
      </c>
      <c r="C31" s="2">
        <v>332.9811</v>
      </c>
      <c r="D31" s="2">
        <v>0.9891</v>
      </c>
      <c r="E31" s="10">
        <v>32.2849</v>
      </c>
      <c r="F31" s="8">
        <v>3.8171</v>
      </c>
      <c r="G31" s="9">
        <v>57.4214</v>
      </c>
      <c r="H31" s="2">
        <v>346.0311</v>
      </c>
      <c r="I31" s="10">
        <v>355.2052</v>
      </c>
      <c r="J31" s="9">
        <v>0.8458</v>
      </c>
      <c r="K31" s="52">
        <f t="shared" si="0"/>
        <v>308934.86898704496</v>
      </c>
      <c r="L31" s="53">
        <f t="shared" si="1"/>
        <v>195186.57960617627</v>
      </c>
      <c r="M31" s="54">
        <f t="shared" si="2"/>
        <v>24381.331743609317</v>
      </c>
      <c r="O31" s="95">
        <v>134</v>
      </c>
      <c r="P31" s="61">
        <v>39160</v>
      </c>
      <c r="Q31" s="62">
        <v>0</v>
      </c>
      <c r="R31" s="63">
        <v>358.0105</v>
      </c>
      <c r="S31" s="73">
        <v>356.3151</v>
      </c>
      <c r="T31" s="75">
        <f>S31-R31</f>
        <v>-1.6954000000000065</v>
      </c>
      <c r="U31" s="71">
        <f>P31+Q31+(T31)*(P32+Q32-P31-Q31)/(T31-T32)</f>
        <v>39160.11994849445</v>
      </c>
      <c r="V31" s="73">
        <f>U31-U29</f>
        <v>29.43616091284639</v>
      </c>
      <c r="W31" s="39"/>
    </row>
    <row r="32" spans="1:23" ht="12.75">
      <c r="A32" s="23">
        <v>39135</v>
      </c>
      <c r="B32" s="19">
        <v>0.25</v>
      </c>
      <c r="C32" s="2">
        <v>333.233</v>
      </c>
      <c r="D32" s="2">
        <v>0.9891</v>
      </c>
      <c r="E32" s="10">
        <v>35.8936</v>
      </c>
      <c r="F32" s="8">
        <v>4.0392</v>
      </c>
      <c r="G32" s="9">
        <v>57.5566</v>
      </c>
      <c r="H32" s="2">
        <v>346.0303</v>
      </c>
      <c r="I32" s="10">
        <v>355.3249</v>
      </c>
      <c r="J32" s="9">
        <v>0.857</v>
      </c>
      <c r="K32" s="52">
        <f t="shared" si="0"/>
        <v>296654.9134631667</v>
      </c>
      <c r="L32" s="53">
        <f t="shared" si="1"/>
        <v>214691.84792487265</v>
      </c>
      <c r="M32" s="54">
        <f t="shared" si="2"/>
        <v>25858.427623308162</v>
      </c>
      <c r="O32" s="96">
        <v>135</v>
      </c>
      <c r="P32" s="58">
        <v>39160</v>
      </c>
      <c r="Q32" s="59">
        <v>0.25</v>
      </c>
      <c r="R32" s="60">
        <v>358.2592</v>
      </c>
      <c r="S32" s="73">
        <v>0.0974</v>
      </c>
      <c r="T32" s="75">
        <f>S32-R32+360</f>
        <v>1.838199999999972</v>
      </c>
      <c r="U32" s="46"/>
      <c r="V32" s="10"/>
      <c r="W32" s="39"/>
    </row>
    <row r="33" spans="1:23" ht="12.75">
      <c r="A33" s="23">
        <v>39135</v>
      </c>
      <c r="B33" s="19">
        <v>0.5</v>
      </c>
      <c r="C33" s="2">
        <v>333.4849</v>
      </c>
      <c r="D33" s="2">
        <v>0.9892</v>
      </c>
      <c r="E33" s="10">
        <v>39.4856</v>
      </c>
      <c r="F33" s="8">
        <v>4.2444</v>
      </c>
      <c r="G33" s="9">
        <v>57.6992</v>
      </c>
      <c r="H33" s="2">
        <v>346.0295</v>
      </c>
      <c r="I33" s="10">
        <v>355.4446</v>
      </c>
      <c r="J33" s="9">
        <v>0.8682</v>
      </c>
      <c r="K33" s="52">
        <f t="shared" si="0"/>
        <v>283248.1788314888</v>
      </c>
      <c r="L33" s="53">
        <f t="shared" si="1"/>
        <v>233372.24232140326</v>
      </c>
      <c r="M33" s="54">
        <f t="shared" si="2"/>
        <v>27237.060156835167</v>
      </c>
      <c r="O33" s="94">
        <v>248</v>
      </c>
      <c r="P33" s="61">
        <v>39189</v>
      </c>
      <c r="Q33" s="62">
        <v>0.25</v>
      </c>
      <c r="R33" s="63">
        <v>26.8629</v>
      </c>
      <c r="S33" s="73">
        <v>23.4276</v>
      </c>
      <c r="T33" s="75">
        <f aca="true" t="shared" si="3" ref="T33:T40">S33-R33</f>
        <v>-3.435299999999998</v>
      </c>
      <c r="U33" s="71">
        <f>P33+Q33+(T33)*(P34+Q34-P33-Q33)/(T33-T34)</f>
        <v>39189.49046619068</v>
      </c>
      <c r="V33" s="74">
        <f>U33-U31</f>
        <v>29.37051769622485</v>
      </c>
      <c r="W33" s="39"/>
    </row>
    <row r="34" spans="1:23" ht="13.5" thickBot="1">
      <c r="A34" s="23">
        <v>39135</v>
      </c>
      <c r="B34" s="19">
        <v>0.75</v>
      </c>
      <c r="C34" s="2">
        <v>333.7367</v>
      </c>
      <c r="D34" s="2">
        <v>0.9893</v>
      </c>
      <c r="E34" s="10">
        <v>43.06</v>
      </c>
      <c r="F34" s="8">
        <v>4.432</v>
      </c>
      <c r="G34" s="9">
        <v>57.8485</v>
      </c>
      <c r="H34" s="2">
        <v>346.0288</v>
      </c>
      <c r="I34" s="10">
        <v>355.5644</v>
      </c>
      <c r="J34" s="9">
        <v>0.8794</v>
      </c>
      <c r="K34" s="52">
        <f t="shared" si="0"/>
        <v>268774.7538025931</v>
      </c>
      <c r="L34" s="53">
        <f t="shared" si="1"/>
        <v>251163.2409658739</v>
      </c>
      <c r="M34" s="54">
        <f t="shared" si="2"/>
        <v>28512.15765880275</v>
      </c>
      <c r="O34" s="96">
        <v>249</v>
      </c>
      <c r="P34" s="58">
        <v>39189</v>
      </c>
      <c r="Q34" s="59">
        <v>0.5</v>
      </c>
      <c r="R34" s="60">
        <v>27.1076</v>
      </c>
      <c r="S34" s="79">
        <v>27.2438</v>
      </c>
      <c r="T34" s="75">
        <f t="shared" si="3"/>
        <v>0.13619999999999877</v>
      </c>
      <c r="U34" s="46"/>
      <c r="V34" s="43"/>
      <c r="W34" s="39"/>
    </row>
    <row r="35" spans="1:23" ht="12.75">
      <c r="A35" s="23">
        <v>39136</v>
      </c>
      <c r="B35" s="19">
        <v>0</v>
      </c>
      <c r="C35" s="2">
        <v>333.9885</v>
      </c>
      <c r="D35" s="2">
        <v>0.9893</v>
      </c>
      <c r="E35" s="10">
        <v>46.6163</v>
      </c>
      <c r="F35" s="8">
        <v>4.6015</v>
      </c>
      <c r="G35" s="9">
        <v>58.0034</v>
      </c>
      <c r="H35" s="2">
        <v>346.0281</v>
      </c>
      <c r="I35" s="10">
        <v>355.6843</v>
      </c>
      <c r="J35" s="9">
        <v>0.8906</v>
      </c>
      <c r="K35" s="52">
        <f t="shared" si="0"/>
        <v>253295.09266401196</v>
      </c>
      <c r="L35" s="53">
        <f t="shared" si="1"/>
        <v>268004.73614023684</v>
      </c>
      <c r="M35" s="54">
        <f t="shared" si="2"/>
        <v>29679.5514266506</v>
      </c>
      <c r="O35" s="94">
        <v>36</v>
      </c>
      <c r="P35" s="55">
        <v>39218</v>
      </c>
      <c r="Q35" s="56">
        <v>0.75</v>
      </c>
      <c r="R35" s="57">
        <v>55.5006</v>
      </c>
      <c r="S35" s="73">
        <v>54.545</v>
      </c>
      <c r="T35" s="75">
        <f t="shared" si="3"/>
        <v>-0.9555999999999969</v>
      </c>
      <c r="U35" s="71">
        <f>P35+Q35+(T35)*(P36+Q36-P35-Q35)/(T35-T36)</f>
        <v>39218.81796199363</v>
      </c>
      <c r="V35" s="73">
        <f>U35-U33</f>
        <v>29.32749580295058</v>
      </c>
      <c r="W35" s="75">
        <f>AVERAGE(V31:V40)</f>
        <v>29.365425635477003</v>
      </c>
    </row>
    <row r="36" spans="1:23" ht="12.75">
      <c r="A36" s="23">
        <v>39136</v>
      </c>
      <c r="B36" s="19">
        <v>0.25</v>
      </c>
      <c r="C36" s="2">
        <v>334.2402</v>
      </c>
      <c r="D36" s="2">
        <v>0.9894</v>
      </c>
      <c r="E36" s="10">
        <v>50.154</v>
      </c>
      <c r="F36" s="8">
        <v>4.7526</v>
      </c>
      <c r="G36" s="9">
        <v>58.1632</v>
      </c>
      <c r="H36" s="2">
        <v>346.0274</v>
      </c>
      <c r="I36" s="10">
        <v>355.8043</v>
      </c>
      <c r="J36" s="9">
        <v>0.9018</v>
      </c>
      <c r="K36" s="52">
        <f t="shared" si="0"/>
        <v>236874.93580630078</v>
      </c>
      <c r="L36" s="53">
        <f t="shared" si="1"/>
        <v>283842.43873891403</v>
      </c>
      <c r="M36" s="54">
        <f t="shared" si="2"/>
        <v>30736.388225872717</v>
      </c>
      <c r="O36" s="94">
        <v>367</v>
      </c>
      <c r="P36" s="58">
        <v>39219</v>
      </c>
      <c r="Q36" s="59">
        <v>0</v>
      </c>
      <c r="R36" s="60">
        <v>55.7417</v>
      </c>
      <c r="S36" s="73">
        <v>58.3013</v>
      </c>
      <c r="T36" s="75">
        <f t="shared" si="3"/>
        <v>2.559599999999996</v>
      </c>
      <c r="U36" s="46"/>
      <c r="V36" s="10"/>
      <c r="W36" s="39"/>
    </row>
    <row r="37" spans="1:23" ht="12.75">
      <c r="A37" s="23">
        <v>39136</v>
      </c>
      <c r="B37" s="19">
        <v>0.5</v>
      </c>
      <c r="C37" s="2">
        <v>334.4919</v>
      </c>
      <c r="D37" s="2">
        <v>0.9894</v>
      </c>
      <c r="E37" s="10">
        <v>53.6728</v>
      </c>
      <c r="F37" s="8">
        <v>4.8849</v>
      </c>
      <c r="G37" s="9">
        <v>58.3269</v>
      </c>
      <c r="H37" s="2">
        <v>346.0267</v>
      </c>
      <c r="I37" s="10">
        <v>355.9244</v>
      </c>
      <c r="J37" s="9">
        <v>0.9129</v>
      </c>
      <c r="K37" s="52">
        <f t="shared" si="0"/>
        <v>219580.87907057625</v>
      </c>
      <c r="L37" s="53">
        <f t="shared" si="1"/>
        <v>298625.9106576051</v>
      </c>
      <c r="M37" s="54">
        <f t="shared" si="2"/>
        <v>31678.87300372056</v>
      </c>
      <c r="O37" s="95">
        <v>483</v>
      </c>
      <c r="P37" s="91">
        <v>39248</v>
      </c>
      <c r="Q37" s="62">
        <v>0</v>
      </c>
      <c r="R37" s="63">
        <v>83.5536</v>
      </c>
      <c r="S37" s="74">
        <v>81.6344</v>
      </c>
      <c r="T37" s="75">
        <f t="shared" si="3"/>
        <v>-1.9192000000000036</v>
      </c>
      <c r="U37" s="71">
        <f>P37+Q37+(T37)*(P38+Q38-P37-Q37)/(T37-T38)</f>
        <v>39248.14199047084</v>
      </c>
      <c r="V37" s="73">
        <f>U37-U35</f>
        <v>29.32402847721096</v>
      </c>
      <c r="W37" s="39"/>
    </row>
    <row r="38" spans="1:23" ht="12.75">
      <c r="A38" s="23">
        <v>39136</v>
      </c>
      <c r="B38" s="19">
        <v>0.75</v>
      </c>
      <c r="C38" s="2">
        <v>334.7436</v>
      </c>
      <c r="D38" s="2">
        <v>0.9895</v>
      </c>
      <c r="E38" s="10">
        <v>57.1724</v>
      </c>
      <c r="F38" s="8">
        <v>4.9983</v>
      </c>
      <c r="G38" s="9">
        <v>58.4938</v>
      </c>
      <c r="H38" s="2">
        <v>346.0261</v>
      </c>
      <c r="I38" s="10">
        <v>356.0446</v>
      </c>
      <c r="J38" s="9">
        <v>0.9241</v>
      </c>
      <c r="K38" s="52">
        <f t="shared" si="0"/>
        <v>201483.3229174323</v>
      </c>
      <c r="L38" s="53">
        <f t="shared" si="1"/>
        <v>312310.4193927629</v>
      </c>
      <c r="M38" s="54">
        <f t="shared" si="2"/>
        <v>32505.180475290028</v>
      </c>
      <c r="O38" s="96">
        <v>484</v>
      </c>
      <c r="P38" s="92">
        <v>39248</v>
      </c>
      <c r="Q38" s="59">
        <v>0.25</v>
      </c>
      <c r="R38" s="60">
        <v>83.7925</v>
      </c>
      <c r="S38" s="74">
        <v>85.2524</v>
      </c>
      <c r="T38" s="75">
        <f t="shared" si="3"/>
        <v>1.4598999999999904</v>
      </c>
      <c r="V38" s="10"/>
      <c r="W38" s="39"/>
    </row>
    <row r="39" spans="1:23" ht="12.75">
      <c r="A39" s="23">
        <v>39137</v>
      </c>
      <c r="B39" s="19">
        <v>0</v>
      </c>
      <c r="C39" s="2">
        <v>334.9953</v>
      </c>
      <c r="D39" s="2">
        <v>0.9895</v>
      </c>
      <c r="E39" s="10">
        <v>60.6526</v>
      </c>
      <c r="F39" s="8">
        <v>5.0927</v>
      </c>
      <c r="G39" s="9">
        <v>58.6631</v>
      </c>
      <c r="H39" s="2">
        <v>346.0255</v>
      </c>
      <c r="I39" s="10">
        <v>356.1649</v>
      </c>
      <c r="J39" s="9">
        <v>0.9353</v>
      </c>
      <c r="K39" s="52">
        <f t="shared" si="0"/>
        <v>182654.02550314736</v>
      </c>
      <c r="L39" s="53">
        <f t="shared" si="1"/>
        <v>324855.63380558335</v>
      </c>
      <c r="M39" s="54">
        <f t="shared" si="2"/>
        <v>33213.33722058545</v>
      </c>
      <c r="O39" s="94">
        <v>601</v>
      </c>
      <c r="P39" s="91">
        <v>39277</v>
      </c>
      <c r="Q39" s="62">
        <v>0.5</v>
      </c>
      <c r="R39" s="63">
        <v>111.6923</v>
      </c>
      <c r="S39" s="73">
        <v>111.5536</v>
      </c>
      <c r="T39" s="75">
        <f t="shared" si="3"/>
        <v>-0.13870000000000005</v>
      </c>
      <c r="U39" s="71">
        <f>P39+Q39+(T39)*(P40+Q40-P39-Q39)/(T39-T40)</f>
        <v>39277.51091575899</v>
      </c>
      <c r="V39" s="73">
        <f>U39-U37</f>
        <v>29.36892528815224</v>
      </c>
      <c r="W39" s="39"/>
    </row>
    <row r="40" spans="1:23" ht="13.5" thickBot="1">
      <c r="A40" s="23">
        <v>39137</v>
      </c>
      <c r="B40" s="19">
        <v>0.25</v>
      </c>
      <c r="C40" s="2">
        <v>335.2469</v>
      </c>
      <c r="D40" s="2">
        <v>0.9896</v>
      </c>
      <c r="E40" s="10">
        <v>64.1133</v>
      </c>
      <c r="F40" s="8">
        <v>5.1679</v>
      </c>
      <c r="G40" s="9">
        <v>58.8341</v>
      </c>
      <c r="H40" s="2">
        <v>346.0249</v>
      </c>
      <c r="I40" s="10">
        <v>356.2853</v>
      </c>
      <c r="J40" s="9">
        <v>0.9465</v>
      </c>
      <c r="K40" s="52">
        <f t="shared" si="0"/>
        <v>163166.46224053844</v>
      </c>
      <c r="L40" s="53">
        <f t="shared" si="1"/>
        <v>336226.6753894098</v>
      </c>
      <c r="M40" s="54">
        <f t="shared" si="2"/>
        <v>33800.69311124696</v>
      </c>
      <c r="O40" s="97">
        <v>602</v>
      </c>
      <c r="P40" s="92">
        <v>39277</v>
      </c>
      <c r="Q40" s="59">
        <v>0.75</v>
      </c>
      <c r="R40" s="60">
        <v>111.9309</v>
      </c>
      <c r="S40" s="73">
        <v>114.9688</v>
      </c>
      <c r="T40" s="75">
        <f t="shared" si="3"/>
        <v>3.0379000000000076</v>
      </c>
      <c r="U40" s="46"/>
      <c r="V40" s="38"/>
      <c r="W40" s="39"/>
    </row>
    <row r="41" spans="1:23" ht="13.5" thickBot="1">
      <c r="A41" s="23">
        <v>39137</v>
      </c>
      <c r="B41" s="19">
        <v>0.5</v>
      </c>
      <c r="C41" s="2">
        <v>335.4985</v>
      </c>
      <c r="D41" s="2">
        <v>0.9896</v>
      </c>
      <c r="E41" s="10">
        <v>67.5546</v>
      </c>
      <c r="F41" s="8">
        <v>5.2242</v>
      </c>
      <c r="G41" s="9">
        <v>59.0061</v>
      </c>
      <c r="H41" s="2">
        <v>346.0243</v>
      </c>
      <c r="I41" s="10">
        <v>356.4058</v>
      </c>
      <c r="J41" s="9">
        <v>0.9576</v>
      </c>
      <c r="K41" s="52">
        <f t="shared" si="0"/>
        <v>143094.29468960973</v>
      </c>
      <c r="L41" s="53">
        <f t="shared" si="1"/>
        <v>346393.47011765576</v>
      </c>
      <c r="M41" s="54">
        <f t="shared" si="2"/>
        <v>34267.79724890661</v>
      </c>
      <c r="P41" s="44"/>
      <c r="Q41" s="44"/>
      <c r="R41" s="44"/>
      <c r="S41" s="44"/>
      <c r="T41" s="44"/>
      <c r="U41" s="44"/>
      <c r="V41" s="44"/>
      <c r="W41" s="44"/>
    </row>
    <row r="42" spans="1:23" ht="12.75">
      <c r="A42" s="23">
        <v>39137</v>
      </c>
      <c r="B42" s="19">
        <v>0.75</v>
      </c>
      <c r="C42" s="2">
        <v>335.75</v>
      </c>
      <c r="D42" s="2">
        <v>0.9897</v>
      </c>
      <c r="E42" s="10">
        <v>70.9765</v>
      </c>
      <c r="F42" s="8">
        <v>5.2615</v>
      </c>
      <c r="G42" s="9">
        <v>59.1785</v>
      </c>
      <c r="H42" s="2">
        <v>346.0238</v>
      </c>
      <c r="I42" s="10">
        <v>356.5264</v>
      </c>
      <c r="J42" s="9">
        <v>0.9688</v>
      </c>
      <c r="K42" s="52">
        <f t="shared" si="0"/>
        <v>122513.27360726733</v>
      </c>
      <c r="L42" s="53">
        <f t="shared" si="1"/>
        <v>355330.8736166319</v>
      </c>
      <c r="M42" s="54">
        <f t="shared" si="2"/>
        <v>34612.612629872754</v>
      </c>
      <c r="O42" s="45"/>
      <c r="P42" s="90" t="s">
        <v>32</v>
      </c>
      <c r="Q42" s="44"/>
      <c r="R42" s="44" t="s">
        <v>42</v>
      </c>
      <c r="S42" s="44"/>
      <c r="T42" s="44"/>
      <c r="U42" s="42"/>
      <c r="V42" s="36"/>
      <c r="W42" s="36"/>
    </row>
    <row r="43" spans="1:23" ht="12.75">
      <c r="A43" s="23">
        <v>39138</v>
      </c>
      <c r="B43" s="19">
        <v>0</v>
      </c>
      <c r="C43" s="2">
        <v>336.0015</v>
      </c>
      <c r="D43" s="2">
        <v>0.9897</v>
      </c>
      <c r="E43" s="10">
        <v>74.3791</v>
      </c>
      <c r="F43" s="8">
        <v>5.2802</v>
      </c>
      <c r="G43" s="9">
        <v>59.3508</v>
      </c>
      <c r="H43" s="2">
        <v>346.0232</v>
      </c>
      <c r="I43" s="10">
        <v>356.6471</v>
      </c>
      <c r="J43" s="9">
        <v>0.98</v>
      </c>
      <c r="K43" s="52">
        <f t="shared" si="0"/>
        <v>101499.43127687</v>
      </c>
      <c r="L43" s="53">
        <f t="shared" si="1"/>
        <v>363018.8142952617</v>
      </c>
      <c r="M43" s="54">
        <f t="shared" si="2"/>
        <v>34836.41498642828</v>
      </c>
      <c r="O43" s="38"/>
      <c r="P43" s="36"/>
      <c r="Q43" s="36"/>
      <c r="R43" s="36"/>
      <c r="S43" s="36"/>
      <c r="T43" s="36"/>
      <c r="U43" s="39"/>
      <c r="V43" s="36"/>
      <c r="W43" s="36"/>
    </row>
    <row r="44" spans="1:23" ht="13.5" thickBot="1">
      <c r="A44" s="23">
        <v>39138</v>
      </c>
      <c r="B44" s="19">
        <v>0.25</v>
      </c>
      <c r="C44" s="2">
        <v>336.253</v>
      </c>
      <c r="D44" s="2">
        <v>0.9898</v>
      </c>
      <c r="E44" s="10">
        <v>77.7627</v>
      </c>
      <c r="F44" s="8">
        <v>5.2803</v>
      </c>
      <c r="G44" s="9">
        <v>59.5223</v>
      </c>
      <c r="H44" s="2">
        <v>346.0227</v>
      </c>
      <c r="I44" s="10">
        <v>356.7679</v>
      </c>
      <c r="J44" s="9">
        <v>0.9911</v>
      </c>
      <c r="K44" s="52">
        <f t="shared" si="0"/>
        <v>80127.74759347136</v>
      </c>
      <c r="L44" s="53">
        <f t="shared" si="1"/>
        <v>369440.9486245531</v>
      </c>
      <c r="M44" s="54">
        <f t="shared" si="2"/>
        <v>34937.738036869545</v>
      </c>
      <c r="O44" s="50" t="s">
        <v>41</v>
      </c>
      <c r="P44" s="49" t="s">
        <v>26</v>
      </c>
      <c r="Q44" s="49" t="s">
        <v>4</v>
      </c>
      <c r="R44" s="49" t="s">
        <v>31</v>
      </c>
      <c r="S44" s="49" t="s">
        <v>30</v>
      </c>
      <c r="T44" s="49" t="s">
        <v>22</v>
      </c>
      <c r="U44" s="51" t="s">
        <v>23</v>
      </c>
      <c r="V44" s="36"/>
      <c r="W44" s="36"/>
    </row>
    <row r="45" spans="1:23" ht="12.75">
      <c r="A45" s="23">
        <v>39138</v>
      </c>
      <c r="B45" s="19">
        <v>0.5</v>
      </c>
      <c r="C45" s="2">
        <v>336.5044</v>
      </c>
      <c r="D45" s="2">
        <v>0.9899</v>
      </c>
      <c r="E45" s="10">
        <v>81.1274</v>
      </c>
      <c r="F45" s="8">
        <v>5.2623</v>
      </c>
      <c r="G45" s="9">
        <v>59.6927</v>
      </c>
      <c r="H45" s="2">
        <v>346.0223</v>
      </c>
      <c r="I45" s="10">
        <v>356.8887</v>
      </c>
      <c r="J45" s="9">
        <v>1.0023</v>
      </c>
      <c r="K45" s="52">
        <f t="shared" si="0"/>
        <v>58475.249850734916</v>
      </c>
      <c r="L45" s="53">
        <f t="shared" si="1"/>
        <v>374587.033248685</v>
      </c>
      <c r="M45" s="54">
        <f t="shared" si="2"/>
        <v>34918.654028389356</v>
      </c>
      <c r="O45" s="93">
        <v>18</v>
      </c>
      <c r="P45" s="55">
        <v>39131</v>
      </c>
      <c r="Q45" s="56">
        <v>0.75</v>
      </c>
      <c r="R45" s="57">
        <v>-0.1538</v>
      </c>
      <c r="S45" s="71">
        <f>P45+Q45+(R45)*(P46+Q46-P45-Q45)/(R45-R46)</f>
        <v>39131.86232836693</v>
      </c>
      <c r="T45" s="10"/>
      <c r="U45" s="39"/>
      <c r="V45" s="36"/>
      <c r="W45" s="36"/>
    </row>
    <row r="46" spans="1:23" ht="12.75">
      <c r="A46" s="23">
        <v>39138</v>
      </c>
      <c r="B46" s="19">
        <v>0.75</v>
      </c>
      <c r="C46" s="2">
        <v>336.7558</v>
      </c>
      <c r="D46" s="2">
        <v>0.9899</v>
      </c>
      <c r="E46" s="10">
        <v>84.4735</v>
      </c>
      <c r="F46" s="8">
        <v>5.2265</v>
      </c>
      <c r="G46" s="9">
        <v>59.8615</v>
      </c>
      <c r="H46" s="2">
        <v>346.0218</v>
      </c>
      <c r="I46" s="10">
        <v>357.0097</v>
      </c>
      <c r="J46" s="9">
        <v>1.0134</v>
      </c>
      <c r="K46" s="52">
        <f t="shared" si="0"/>
        <v>36617.28618079508</v>
      </c>
      <c r="L46" s="53">
        <f t="shared" si="1"/>
        <v>378450.28289233585</v>
      </c>
      <c r="M46" s="54">
        <f t="shared" si="2"/>
        <v>34779.833808366755</v>
      </c>
      <c r="O46" s="94">
        <v>19</v>
      </c>
      <c r="P46" s="58">
        <v>39132</v>
      </c>
      <c r="Q46" s="59">
        <v>0</v>
      </c>
      <c r="R46" s="60">
        <v>0.1885</v>
      </c>
      <c r="S46" s="37"/>
      <c r="T46" s="10"/>
      <c r="U46" s="39"/>
      <c r="V46" s="36"/>
      <c r="W46" s="36"/>
    </row>
    <row r="47" spans="1:21" ht="12.75">
      <c r="A47" s="23">
        <v>39139</v>
      </c>
      <c r="B47" s="19">
        <v>0</v>
      </c>
      <c r="C47" s="2">
        <v>337.0072</v>
      </c>
      <c r="D47" s="2">
        <v>0.99</v>
      </c>
      <c r="E47" s="10">
        <v>87.8014</v>
      </c>
      <c r="F47" s="8">
        <v>5.1733</v>
      </c>
      <c r="G47" s="9">
        <v>60.0284</v>
      </c>
      <c r="H47" s="2">
        <v>346.0214</v>
      </c>
      <c r="I47" s="10">
        <v>357.1307</v>
      </c>
      <c r="J47" s="9">
        <v>1.0246</v>
      </c>
      <c r="K47" s="52">
        <f t="shared" si="0"/>
        <v>14628.34249540019</v>
      </c>
      <c r="L47" s="53">
        <f t="shared" si="1"/>
        <v>381029.2301418971</v>
      </c>
      <c r="M47" s="54">
        <f t="shared" si="2"/>
        <v>34522.766432502176</v>
      </c>
      <c r="O47" s="95">
        <v>130</v>
      </c>
      <c r="P47" s="61">
        <v>39159</v>
      </c>
      <c r="Q47" s="62">
        <v>0.25</v>
      </c>
      <c r="R47" s="63">
        <v>-0.0961</v>
      </c>
      <c r="S47" s="72">
        <f>P47+Q47+(R47)*(P48+Q48-P47-Q47)/(R47-R48)</f>
        <v>39159.319316214656</v>
      </c>
      <c r="T47" s="73">
        <f>S47-S45</f>
        <v>27.45698784772685</v>
      </c>
      <c r="U47" s="39"/>
    </row>
    <row r="48" spans="1:21" ht="12.75">
      <c r="A48" s="23">
        <v>39139</v>
      </c>
      <c r="B48" s="19">
        <v>0.25</v>
      </c>
      <c r="C48" s="2">
        <v>337.2586</v>
      </c>
      <c r="D48" s="2">
        <v>0.99</v>
      </c>
      <c r="E48" s="10">
        <v>91.1114</v>
      </c>
      <c r="F48" s="8">
        <v>5.1031</v>
      </c>
      <c r="G48" s="9">
        <v>60.193</v>
      </c>
      <c r="H48" s="2">
        <v>346.021</v>
      </c>
      <c r="I48" s="10">
        <v>357.2519</v>
      </c>
      <c r="J48" s="9">
        <v>1.0357</v>
      </c>
      <c r="K48" s="52">
        <f t="shared" si="0"/>
        <v>-7417.1268713720865</v>
      </c>
      <c r="L48" s="53">
        <f t="shared" si="1"/>
        <v>382325.6827814655</v>
      </c>
      <c r="M48" s="54">
        <f t="shared" si="2"/>
        <v>34148.93318158057</v>
      </c>
      <c r="O48" s="96">
        <v>131</v>
      </c>
      <c r="P48" s="58">
        <v>39159</v>
      </c>
      <c r="Q48" s="59">
        <v>0.5</v>
      </c>
      <c r="R48" s="60">
        <v>0.2505</v>
      </c>
      <c r="S48" s="46"/>
      <c r="T48" s="10"/>
      <c r="U48" s="39"/>
    </row>
    <row r="49" spans="1:21" ht="12.75">
      <c r="A49" s="23">
        <v>39139</v>
      </c>
      <c r="B49" s="19">
        <v>0.5</v>
      </c>
      <c r="C49" s="2">
        <v>337.5099</v>
      </c>
      <c r="D49" s="2">
        <v>0.9901</v>
      </c>
      <c r="E49" s="10">
        <v>94.4039</v>
      </c>
      <c r="F49" s="8">
        <v>5.0164</v>
      </c>
      <c r="G49" s="9">
        <v>60.3552</v>
      </c>
      <c r="H49" s="2">
        <v>346.0206</v>
      </c>
      <c r="I49" s="10">
        <v>357.3731</v>
      </c>
      <c r="J49" s="9">
        <v>1.0468</v>
      </c>
      <c r="K49" s="52">
        <f t="shared" si="0"/>
        <v>-29446.19481923661</v>
      </c>
      <c r="L49" s="53">
        <f t="shared" si="1"/>
        <v>382347.2179787919</v>
      </c>
      <c r="M49" s="54">
        <f t="shared" si="2"/>
        <v>33660.710641677244</v>
      </c>
      <c r="O49" s="94">
        <v>237</v>
      </c>
      <c r="P49" s="61">
        <v>39186</v>
      </c>
      <c r="Q49" s="62">
        <v>0.5</v>
      </c>
      <c r="R49" s="63">
        <v>-0.3075</v>
      </c>
      <c r="S49" s="72">
        <f>P49+Q49+(R49)*(P50+Q50-P49-Q49)/(R49-R50)</f>
        <v>39186.731342160696</v>
      </c>
      <c r="T49" s="74">
        <f>S49-S47</f>
        <v>27.41202594603965</v>
      </c>
      <c r="U49" s="39"/>
    </row>
    <row r="50" spans="1:21" ht="12.75">
      <c r="A50" s="23">
        <v>39139</v>
      </c>
      <c r="B50" s="19">
        <v>0.75</v>
      </c>
      <c r="C50" s="2">
        <v>337.7611</v>
      </c>
      <c r="D50" s="2">
        <v>0.9901</v>
      </c>
      <c r="E50" s="10">
        <v>97.6792</v>
      </c>
      <c r="F50" s="8">
        <v>4.9138</v>
      </c>
      <c r="G50" s="9">
        <v>60.5146</v>
      </c>
      <c r="H50" s="2">
        <v>346.0203</v>
      </c>
      <c r="I50" s="10">
        <v>357.4944</v>
      </c>
      <c r="J50" s="9">
        <v>1.058</v>
      </c>
      <c r="K50" s="52">
        <f t="shared" si="0"/>
        <v>-51386.31175450371</v>
      </c>
      <c r="L50" s="53">
        <f t="shared" si="1"/>
        <v>381103.28182335815</v>
      </c>
      <c r="M50" s="54">
        <f t="shared" si="2"/>
        <v>33061.042696828335</v>
      </c>
      <c r="O50" s="96">
        <v>238</v>
      </c>
      <c r="P50" s="58">
        <v>39186</v>
      </c>
      <c r="Q50" s="59">
        <v>0.75</v>
      </c>
      <c r="R50" s="60">
        <v>0.0248</v>
      </c>
      <c r="S50" s="46"/>
      <c r="T50" s="43"/>
      <c r="U50" s="39"/>
    </row>
    <row r="51" spans="1:21" ht="12.75">
      <c r="A51" s="23">
        <v>39140</v>
      </c>
      <c r="B51" s="19">
        <v>0</v>
      </c>
      <c r="C51" s="2">
        <v>338.0124</v>
      </c>
      <c r="D51" s="2">
        <v>0.9902</v>
      </c>
      <c r="E51" s="10">
        <v>100.9379</v>
      </c>
      <c r="F51" s="8">
        <v>4.7959</v>
      </c>
      <c r="G51" s="9">
        <v>60.671</v>
      </c>
      <c r="H51" s="2">
        <v>346.0199</v>
      </c>
      <c r="I51" s="10">
        <v>357.6159</v>
      </c>
      <c r="J51" s="9">
        <v>1.0691</v>
      </c>
      <c r="K51" s="52">
        <f t="shared" si="0"/>
        <v>-73168.17463918826</v>
      </c>
      <c r="L51" s="53">
        <f t="shared" si="1"/>
        <v>378608.0196576982</v>
      </c>
      <c r="M51" s="54">
        <f t="shared" si="2"/>
        <v>32353.06489312166</v>
      </c>
      <c r="O51" s="94">
        <v>346</v>
      </c>
      <c r="P51" s="61">
        <v>39213</v>
      </c>
      <c r="Q51" s="62">
        <v>0.75</v>
      </c>
      <c r="R51" s="63">
        <v>-0.267</v>
      </c>
      <c r="S51" s="72">
        <f>P51+Q51+(R51)*(P52+Q52-P51-Q51)/(R51-R52)</f>
        <v>39213.96305458027</v>
      </c>
      <c r="T51" s="73">
        <f>S51-S49</f>
        <v>27.23171241957607</v>
      </c>
      <c r="U51" s="75">
        <f>AVERAGE(T47:T55)</f>
        <v>27.2411884228437</v>
      </c>
    </row>
    <row r="52" spans="1:21" ht="12.75">
      <c r="A52" s="23">
        <v>39140</v>
      </c>
      <c r="B52" s="19">
        <v>0.25</v>
      </c>
      <c r="C52" s="2">
        <v>338.2636</v>
      </c>
      <c r="D52" s="2">
        <v>0.9903</v>
      </c>
      <c r="E52" s="10">
        <v>104.1802</v>
      </c>
      <c r="F52" s="8">
        <v>4.6631</v>
      </c>
      <c r="G52" s="9">
        <v>60.8244</v>
      </c>
      <c r="H52" s="2">
        <v>346.0196</v>
      </c>
      <c r="I52" s="10">
        <v>357.7374</v>
      </c>
      <c r="J52" s="9">
        <v>1.0802</v>
      </c>
      <c r="K52" s="52">
        <f t="shared" si="0"/>
        <v>-94721.60273720302</v>
      </c>
      <c r="L52" s="53">
        <f t="shared" si="1"/>
        <v>374880.8374230247</v>
      </c>
      <c r="M52" s="54">
        <f t="shared" si="2"/>
        <v>31538.746519840683</v>
      </c>
      <c r="O52" s="94">
        <v>347</v>
      </c>
      <c r="P52" s="58">
        <v>39214</v>
      </c>
      <c r="Q52" s="59">
        <v>0</v>
      </c>
      <c r="R52" s="60">
        <v>0.0463</v>
      </c>
      <c r="S52" s="46"/>
      <c r="T52" s="10"/>
      <c r="U52" s="39"/>
    </row>
    <row r="53" spans="1:21" ht="12.75">
      <c r="A53" s="23">
        <v>39140</v>
      </c>
      <c r="B53" s="19">
        <v>0.5</v>
      </c>
      <c r="C53" s="2">
        <v>338.5147</v>
      </c>
      <c r="D53" s="2">
        <v>0.9903</v>
      </c>
      <c r="E53" s="10">
        <v>107.4066</v>
      </c>
      <c r="F53" s="8">
        <v>4.5161</v>
      </c>
      <c r="G53" s="9">
        <v>60.9746</v>
      </c>
      <c r="H53" s="2">
        <v>346.0193</v>
      </c>
      <c r="I53" s="10">
        <v>357.859</v>
      </c>
      <c r="J53" s="9">
        <v>1.0913</v>
      </c>
      <c r="K53" s="52">
        <f t="shared" si="0"/>
        <v>-115979.8579582169</v>
      </c>
      <c r="L53" s="53">
        <f t="shared" si="1"/>
        <v>369942.8343098366</v>
      </c>
      <c r="M53" s="54">
        <f t="shared" si="2"/>
        <v>30622.04147584342</v>
      </c>
      <c r="O53" s="95">
        <v>455</v>
      </c>
      <c r="P53" s="61">
        <v>39241</v>
      </c>
      <c r="Q53" s="62">
        <v>0</v>
      </c>
      <c r="R53" s="63">
        <v>-0.0291</v>
      </c>
      <c r="S53" s="72">
        <f>P53+Q53+(R53)*(P54+Q54-P53-Q53)/(R53-R54)</f>
        <v>39241.02394667544</v>
      </c>
      <c r="T53" s="73">
        <f>S53-S51</f>
        <v>27.060892095170857</v>
      </c>
      <c r="U53" s="39"/>
    </row>
    <row r="54" spans="1:21" ht="12.75">
      <c r="A54" s="23">
        <v>39140</v>
      </c>
      <c r="B54" s="19">
        <v>0.75</v>
      </c>
      <c r="C54" s="2">
        <v>338.7659</v>
      </c>
      <c r="D54" s="2">
        <v>0.9904</v>
      </c>
      <c r="E54" s="10">
        <v>110.6176</v>
      </c>
      <c r="F54" s="8">
        <v>4.3556</v>
      </c>
      <c r="G54" s="9">
        <v>61.1214</v>
      </c>
      <c r="H54" s="2">
        <v>346.0191</v>
      </c>
      <c r="I54" s="10">
        <v>357.9807</v>
      </c>
      <c r="J54" s="9">
        <v>1.1024</v>
      </c>
      <c r="K54" s="52">
        <f t="shared" si="0"/>
        <v>-136877.8716835548</v>
      </c>
      <c r="L54" s="53">
        <f t="shared" si="1"/>
        <v>363818.30560118833</v>
      </c>
      <c r="M54" s="54">
        <f t="shared" si="2"/>
        <v>29606.994370823566</v>
      </c>
      <c r="O54" s="96">
        <v>456</v>
      </c>
      <c r="P54" s="58">
        <v>39241</v>
      </c>
      <c r="Q54" s="59">
        <v>0.25</v>
      </c>
      <c r="R54" s="60">
        <v>0.2747</v>
      </c>
      <c r="S54" s="46"/>
      <c r="T54" s="10"/>
      <c r="U54" s="39"/>
    </row>
    <row r="55" spans="1:21" ht="12.75">
      <c r="A55" s="23">
        <v>39141</v>
      </c>
      <c r="B55" s="19">
        <v>0</v>
      </c>
      <c r="C55" s="2">
        <v>339.017</v>
      </c>
      <c r="D55" s="2">
        <v>0.9904</v>
      </c>
      <c r="E55" s="10">
        <v>113.8135</v>
      </c>
      <c r="F55" s="8">
        <v>4.1822</v>
      </c>
      <c r="G55" s="9">
        <v>61.2649</v>
      </c>
      <c r="H55" s="2">
        <v>346.0188</v>
      </c>
      <c r="I55" s="10">
        <v>358.1025</v>
      </c>
      <c r="J55" s="9">
        <v>1.1135</v>
      </c>
      <c r="K55" s="52">
        <f t="shared" si="0"/>
        <v>-157351.90743858923</v>
      </c>
      <c r="L55" s="53">
        <f t="shared" si="1"/>
        <v>356536.98777485965</v>
      </c>
      <c r="M55" s="54">
        <f t="shared" si="2"/>
        <v>28497.201936323232</v>
      </c>
      <c r="O55" s="94">
        <v>563</v>
      </c>
      <c r="P55" s="61">
        <v>39268</v>
      </c>
      <c r="Q55" s="62">
        <v>0</v>
      </c>
      <c r="R55" s="63">
        <v>-0.084</v>
      </c>
      <c r="S55" s="72">
        <f>P55+Q55+(R55)*(P56+Q56-P55-Q55)/(R55-R56)</f>
        <v>39268.06827048115</v>
      </c>
      <c r="T55" s="73">
        <f>S55-S53</f>
        <v>27.044323805705062</v>
      </c>
      <c r="U55" s="39"/>
    </row>
    <row r="56" spans="1:21" ht="13.5" thickBot="1">
      <c r="A56" s="23">
        <v>39141</v>
      </c>
      <c r="B56" s="19">
        <v>0.25</v>
      </c>
      <c r="C56" s="2">
        <v>339.2681</v>
      </c>
      <c r="D56" s="2">
        <v>0.9905</v>
      </c>
      <c r="E56" s="10">
        <v>116.9948</v>
      </c>
      <c r="F56" s="8">
        <v>3.9966</v>
      </c>
      <c r="G56" s="9">
        <v>61.4049</v>
      </c>
      <c r="H56" s="2">
        <v>346.0186</v>
      </c>
      <c r="I56" s="10">
        <v>358.2243</v>
      </c>
      <c r="J56" s="9">
        <v>1.1247</v>
      </c>
      <c r="K56" s="52">
        <f t="shared" si="0"/>
        <v>-177340.96472339818</v>
      </c>
      <c r="L56" s="53">
        <f t="shared" si="1"/>
        <v>348129.3444831452</v>
      </c>
      <c r="M56" s="54">
        <f t="shared" si="2"/>
        <v>27296.87223874607</v>
      </c>
      <c r="O56" s="97">
        <v>564</v>
      </c>
      <c r="P56" s="58">
        <v>39268</v>
      </c>
      <c r="Q56" s="59">
        <v>0.25</v>
      </c>
      <c r="R56" s="60">
        <v>0.2236</v>
      </c>
      <c r="S56" s="46"/>
      <c r="T56" s="38"/>
      <c r="U56" s="39"/>
    </row>
    <row r="57" spans="1:21" ht="13.5" thickBot="1">
      <c r="A57" s="23">
        <v>39141</v>
      </c>
      <c r="B57" s="19">
        <v>0.5</v>
      </c>
      <c r="C57" s="2">
        <v>339.5191</v>
      </c>
      <c r="D57" s="2">
        <v>0.9905</v>
      </c>
      <c r="E57" s="10">
        <v>120.162</v>
      </c>
      <c r="F57" s="8">
        <v>3.7995</v>
      </c>
      <c r="G57" s="9">
        <v>61.5415</v>
      </c>
      <c r="H57" s="2">
        <v>346.0185</v>
      </c>
      <c r="I57" s="10">
        <v>358.3463</v>
      </c>
      <c r="J57" s="9">
        <v>1.1358</v>
      </c>
      <c r="K57" s="52">
        <f t="shared" si="0"/>
        <v>-196787.02081503833</v>
      </c>
      <c r="L57" s="53">
        <f t="shared" si="1"/>
        <v>338630.34994056687</v>
      </c>
      <c r="M57" s="54">
        <f t="shared" si="2"/>
        <v>26010.43359740423</v>
      </c>
      <c r="P57" s="44"/>
      <c r="Q57" s="44"/>
      <c r="R57" s="44"/>
      <c r="S57" s="44"/>
      <c r="T57" s="44"/>
      <c r="U57" s="44"/>
    </row>
    <row r="58" spans="1:21" ht="12.75">
      <c r="A58" s="23">
        <v>39141</v>
      </c>
      <c r="B58" s="19">
        <v>0.75</v>
      </c>
      <c r="C58" s="2">
        <v>339.7701</v>
      </c>
      <c r="D58" s="2">
        <v>0.9906</v>
      </c>
      <c r="E58" s="10">
        <v>123.3154</v>
      </c>
      <c r="F58" s="8">
        <v>3.5916</v>
      </c>
      <c r="G58" s="9">
        <v>61.6746</v>
      </c>
      <c r="H58" s="2">
        <v>346.0183</v>
      </c>
      <c r="I58" s="10">
        <v>358.4684</v>
      </c>
      <c r="J58" s="9">
        <v>1.1468</v>
      </c>
      <c r="K58" s="52">
        <f t="shared" si="0"/>
        <v>-215632.69449164372</v>
      </c>
      <c r="L58" s="53">
        <f t="shared" si="1"/>
        <v>328077.20390933467</v>
      </c>
      <c r="M58" s="54">
        <f t="shared" si="2"/>
        <v>24642.301115739687</v>
      </c>
      <c r="O58" s="45"/>
      <c r="P58" s="90" t="s">
        <v>33</v>
      </c>
      <c r="Q58" s="44"/>
      <c r="R58" s="44" t="s">
        <v>34</v>
      </c>
      <c r="S58" s="44"/>
      <c r="T58" s="44"/>
      <c r="U58" s="42"/>
    </row>
    <row r="59" spans="1:21" ht="12.75">
      <c r="A59" s="23">
        <v>39142</v>
      </c>
      <c r="B59" s="19">
        <v>0</v>
      </c>
      <c r="C59" s="2">
        <v>340.0211</v>
      </c>
      <c r="D59" s="2">
        <v>0.9907</v>
      </c>
      <c r="E59" s="10">
        <v>126.4555</v>
      </c>
      <c r="F59" s="8">
        <v>3.3738</v>
      </c>
      <c r="G59" s="9">
        <v>61.8041</v>
      </c>
      <c r="H59" s="2">
        <v>346.0182</v>
      </c>
      <c r="I59" s="10">
        <v>358.5905</v>
      </c>
      <c r="J59" s="9">
        <v>1.1579</v>
      </c>
      <c r="K59" s="52">
        <f t="shared" si="0"/>
        <v>-233824.1515744857</v>
      </c>
      <c r="L59" s="53">
        <f t="shared" si="1"/>
        <v>316509.02108314604</v>
      </c>
      <c r="M59" s="54">
        <f t="shared" si="2"/>
        <v>23198.346668229926</v>
      </c>
      <c r="O59" s="38"/>
      <c r="P59" s="36"/>
      <c r="Q59" s="36"/>
      <c r="R59" s="36"/>
      <c r="S59" s="36"/>
      <c r="T59" s="36"/>
      <c r="U59" s="39"/>
    </row>
    <row r="60" spans="1:21" ht="13.5" thickBot="1">
      <c r="A60" s="23">
        <v>39142</v>
      </c>
      <c r="B60" s="19">
        <v>0.25</v>
      </c>
      <c r="C60" s="2">
        <v>340.272</v>
      </c>
      <c r="D60" s="2">
        <v>0.9907</v>
      </c>
      <c r="E60" s="10">
        <v>129.5827</v>
      </c>
      <c r="F60" s="8">
        <v>3.1466</v>
      </c>
      <c r="G60" s="9">
        <v>61.9301</v>
      </c>
      <c r="H60" s="2">
        <v>346.018</v>
      </c>
      <c r="I60" s="10">
        <v>358.7128</v>
      </c>
      <c r="J60" s="9">
        <v>1.169</v>
      </c>
      <c r="K60" s="52">
        <f t="shared" si="0"/>
        <v>-251310.37503785687</v>
      </c>
      <c r="L60" s="53">
        <f t="shared" si="1"/>
        <v>303968.88420076115</v>
      </c>
      <c r="M60" s="54">
        <f t="shared" si="2"/>
        <v>21681.853436989357</v>
      </c>
      <c r="O60" s="50" t="s">
        <v>41</v>
      </c>
      <c r="P60" s="49" t="s">
        <v>26</v>
      </c>
      <c r="Q60" s="49" t="s">
        <v>4</v>
      </c>
      <c r="R60" s="49" t="s">
        <v>35</v>
      </c>
      <c r="S60" s="49" t="s">
        <v>30</v>
      </c>
      <c r="T60" s="49" t="s">
        <v>22</v>
      </c>
      <c r="U60" s="51" t="s">
        <v>23</v>
      </c>
    </row>
    <row r="61" spans="1:21" ht="12.75">
      <c r="A61" s="23">
        <v>39142</v>
      </c>
      <c r="B61" s="19">
        <v>0.5</v>
      </c>
      <c r="C61" s="2">
        <v>340.5229</v>
      </c>
      <c r="D61" s="2">
        <v>0.9908</v>
      </c>
      <c r="E61" s="10">
        <v>132.6973</v>
      </c>
      <c r="F61" s="8">
        <v>2.9109</v>
      </c>
      <c r="G61" s="9">
        <v>62.0526</v>
      </c>
      <c r="H61" s="2">
        <v>346.0179</v>
      </c>
      <c r="I61" s="10">
        <v>358.8351</v>
      </c>
      <c r="J61" s="9">
        <v>1.1801</v>
      </c>
      <c r="K61" s="52">
        <f t="shared" si="0"/>
        <v>-268042.144789587</v>
      </c>
      <c r="L61" s="53">
        <f t="shared" si="1"/>
        <v>290501.95656116906</v>
      </c>
      <c r="M61" s="54">
        <f t="shared" si="2"/>
        <v>20098.87921689928</v>
      </c>
      <c r="O61" s="93">
        <v>20</v>
      </c>
      <c r="P61" s="55">
        <v>39132</v>
      </c>
      <c r="Q61" s="56">
        <v>0.25</v>
      </c>
      <c r="R61" s="57">
        <v>56.6729</v>
      </c>
      <c r="S61" s="71">
        <f>P62+Q62+(-1/2)*(R63-R61)/(R63+R61-2*R62)*(P62+Q62-P61-Q61)</f>
        <v>39132.395833333336</v>
      </c>
      <c r="T61" s="10"/>
      <c r="U61" s="39"/>
    </row>
    <row r="62" spans="1:21" ht="12.75">
      <c r="A62" s="23">
        <v>39142</v>
      </c>
      <c r="B62" s="19">
        <v>0.75</v>
      </c>
      <c r="C62" s="2">
        <v>340.7738</v>
      </c>
      <c r="D62" s="2">
        <v>0.9908</v>
      </c>
      <c r="E62" s="10">
        <v>135.7999</v>
      </c>
      <c r="F62" s="8">
        <v>2.6675</v>
      </c>
      <c r="G62" s="9">
        <v>62.1714</v>
      </c>
      <c r="H62" s="2">
        <v>346.0179</v>
      </c>
      <c r="I62" s="10">
        <v>358.9575</v>
      </c>
      <c r="J62" s="9">
        <v>1.1912</v>
      </c>
      <c r="K62" s="52">
        <f t="shared" si="0"/>
        <v>-283973.7015956698</v>
      </c>
      <c r="L62" s="53">
        <f t="shared" si="1"/>
        <v>276153.32247492345</v>
      </c>
      <c r="M62" s="54">
        <f t="shared" si="2"/>
        <v>18454.810441637295</v>
      </c>
      <c r="O62" s="94">
        <v>21</v>
      </c>
      <c r="P62" s="58">
        <v>39132</v>
      </c>
      <c r="Q62" s="59">
        <v>0.5</v>
      </c>
      <c r="R62" s="60">
        <v>56.6716</v>
      </c>
      <c r="S62" s="37"/>
      <c r="T62" s="10"/>
      <c r="U62" s="39"/>
    </row>
    <row r="63" spans="1:21" ht="12.75">
      <c r="A63" s="23">
        <v>39143</v>
      </c>
      <c r="B63" s="19">
        <v>0</v>
      </c>
      <c r="C63" s="2">
        <v>341.0246</v>
      </c>
      <c r="D63" s="2">
        <v>0.9909</v>
      </c>
      <c r="E63" s="10">
        <v>138.8909</v>
      </c>
      <c r="F63" s="8">
        <v>2.4171</v>
      </c>
      <c r="G63" s="9">
        <v>62.2866</v>
      </c>
      <c r="H63" s="2">
        <v>346.0178</v>
      </c>
      <c r="I63" s="10">
        <v>359.08</v>
      </c>
      <c r="J63" s="9">
        <v>1.2023</v>
      </c>
      <c r="K63" s="52">
        <f t="shared" si="0"/>
        <v>-299062.3310917358</v>
      </c>
      <c r="L63" s="53">
        <f t="shared" si="1"/>
        <v>260972.3562665948</v>
      </c>
      <c r="M63" s="54">
        <f t="shared" si="2"/>
        <v>16754.513929151628</v>
      </c>
      <c r="O63" s="94">
        <v>22</v>
      </c>
      <c r="P63" s="64">
        <v>39132</v>
      </c>
      <c r="Q63" s="59">
        <v>0.75</v>
      </c>
      <c r="R63" s="65">
        <v>56.6859</v>
      </c>
      <c r="S63" s="38"/>
      <c r="T63" s="38"/>
      <c r="U63" s="39"/>
    </row>
    <row r="64" spans="1:21" ht="12.75">
      <c r="A64" s="23">
        <v>39143</v>
      </c>
      <c r="B64" s="19">
        <v>0.25</v>
      </c>
      <c r="C64" s="2">
        <v>341.2754</v>
      </c>
      <c r="D64" s="2">
        <v>0.991</v>
      </c>
      <c r="E64" s="10">
        <v>141.9705</v>
      </c>
      <c r="F64" s="8">
        <v>2.1605</v>
      </c>
      <c r="G64" s="9">
        <v>62.3981</v>
      </c>
      <c r="H64" s="2">
        <v>346.0178</v>
      </c>
      <c r="I64" s="10">
        <v>359.2026</v>
      </c>
      <c r="J64" s="9">
        <v>1.2133</v>
      </c>
      <c r="K64" s="52">
        <f t="shared" si="0"/>
        <v>-313266.4848769977</v>
      </c>
      <c r="L64" s="53">
        <f t="shared" si="1"/>
        <v>245010.4525479923</v>
      </c>
      <c r="M64" s="54">
        <f t="shared" si="2"/>
        <v>15003.553378248977</v>
      </c>
      <c r="O64" s="95">
        <v>136</v>
      </c>
      <c r="P64" s="61">
        <v>39160</v>
      </c>
      <c r="Q64" s="62">
        <v>0.5</v>
      </c>
      <c r="R64" s="63">
        <v>56.1123</v>
      </c>
      <c r="S64" s="72">
        <f>P65+Q65+(-1/2)*(R66-R64)/(R66+R64-2*R65)*(P65+Q65-P64-Q64)</f>
        <v>39160.77236842105</v>
      </c>
      <c r="T64" s="73">
        <f>S64-S61</f>
        <v>28.37653508771473</v>
      </c>
      <c r="U64" s="39"/>
    </row>
    <row r="65" spans="1:21" ht="12.75">
      <c r="A65" s="23">
        <v>39143</v>
      </c>
      <c r="B65" s="19">
        <v>0.5</v>
      </c>
      <c r="C65" s="2">
        <v>341.5262</v>
      </c>
      <c r="D65" s="2">
        <v>0.991</v>
      </c>
      <c r="E65" s="10">
        <v>145.0393</v>
      </c>
      <c r="F65" s="8">
        <v>1.8985</v>
      </c>
      <c r="G65" s="9">
        <v>62.5059</v>
      </c>
      <c r="H65" s="2">
        <v>346.0178</v>
      </c>
      <c r="I65" s="10">
        <v>359.3253</v>
      </c>
      <c r="J65" s="9">
        <v>1.2244</v>
      </c>
      <c r="K65" s="52">
        <f t="shared" si="0"/>
        <v>-326549.8999128434</v>
      </c>
      <c r="L65" s="53">
        <f t="shared" si="1"/>
        <v>228319.05855848917</v>
      </c>
      <c r="M65" s="54">
        <f t="shared" si="2"/>
        <v>13207.58929764201</v>
      </c>
      <c r="O65" s="94">
        <v>137</v>
      </c>
      <c r="P65" s="58">
        <v>39160</v>
      </c>
      <c r="Q65" s="59">
        <v>0.75</v>
      </c>
      <c r="R65" s="60">
        <v>56.1011</v>
      </c>
      <c r="S65" s="46"/>
      <c r="T65" s="10"/>
      <c r="U65" s="39"/>
    </row>
    <row r="66" spans="1:21" ht="12.75">
      <c r="A66" s="23">
        <v>39143</v>
      </c>
      <c r="B66" s="19">
        <v>0.75</v>
      </c>
      <c r="C66" s="2">
        <v>341.7769</v>
      </c>
      <c r="D66" s="2">
        <v>0.9911</v>
      </c>
      <c r="E66" s="10">
        <v>148.0976</v>
      </c>
      <c r="F66" s="8">
        <v>1.6319</v>
      </c>
      <c r="G66" s="9">
        <v>62.6099</v>
      </c>
      <c r="H66" s="2">
        <v>346.0179</v>
      </c>
      <c r="I66" s="10">
        <v>359.4481</v>
      </c>
      <c r="J66" s="9">
        <v>1.2355</v>
      </c>
      <c r="K66" s="52">
        <f t="shared" si="0"/>
        <v>-338877.5213968939</v>
      </c>
      <c r="L66" s="53">
        <f t="shared" si="1"/>
        <v>210952.37473785726</v>
      </c>
      <c r="M66" s="54">
        <f t="shared" si="2"/>
        <v>11372.32461515663</v>
      </c>
      <c r="O66" s="96">
        <v>138</v>
      </c>
      <c r="P66" s="66">
        <v>39161</v>
      </c>
      <c r="Q66" s="67">
        <v>0</v>
      </c>
      <c r="R66" s="65">
        <v>56.1089</v>
      </c>
      <c r="S66" s="47"/>
      <c r="T66" s="43"/>
      <c r="U66" s="39"/>
    </row>
    <row r="67" spans="1:21" ht="12.75">
      <c r="A67" s="23">
        <v>39144</v>
      </c>
      <c r="B67" s="19">
        <v>0</v>
      </c>
      <c r="C67" s="2">
        <v>342.0276</v>
      </c>
      <c r="D67" s="2">
        <v>0.9911</v>
      </c>
      <c r="E67" s="10">
        <v>151.1459</v>
      </c>
      <c r="F67" s="8">
        <v>1.3614</v>
      </c>
      <c r="G67" s="9">
        <v>62.71</v>
      </c>
      <c r="H67" s="2">
        <v>346.0179</v>
      </c>
      <c r="I67" s="10">
        <v>359.571</v>
      </c>
      <c r="J67" s="9">
        <v>1.2465</v>
      </c>
      <c r="K67" s="52">
        <f t="shared" si="0"/>
        <v>-350218.16771111346</v>
      </c>
      <c r="L67" s="53">
        <f t="shared" si="1"/>
        <v>192964.91756532065</v>
      </c>
      <c r="M67" s="54">
        <f t="shared" si="2"/>
        <v>9502.83297218565</v>
      </c>
      <c r="O67" s="94">
        <v>247</v>
      </c>
      <c r="P67" s="61">
        <v>39189</v>
      </c>
      <c r="Q67" s="62">
        <v>0</v>
      </c>
      <c r="R67" s="63">
        <v>56.0028</v>
      </c>
      <c r="S67" s="72">
        <f>P68+Q68+(-1/2)*(R69-R67)/(R69+R67-2*R68)*(P68+Q68-P67-Q67)</f>
        <v>39189.24417098446</v>
      </c>
      <c r="T67" s="74">
        <f>S67-S64</f>
        <v>28.471802563406527</v>
      </c>
      <c r="U67" s="39"/>
    </row>
    <row r="68" spans="1:21" ht="12.75">
      <c r="A68" s="23">
        <v>39144</v>
      </c>
      <c r="B68" s="19">
        <v>0.25</v>
      </c>
      <c r="C68" s="2">
        <v>342.2783</v>
      </c>
      <c r="D68" s="2">
        <v>0.9912</v>
      </c>
      <c r="E68" s="10">
        <v>154.1846</v>
      </c>
      <c r="F68" s="8">
        <v>1.0878</v>
      </c>
      <c r="G68" s="9">
        <v>62.8061</v>
      </c>
      <c r="H68" s="2">
        <v>346.018</v>
      </c>
      <c r="I68" s="10">
        <v>359.6939</v>
      </c>
      <c r="J68" s="9">
        <v>1.2576</v>
      </c>
      <c r="K68" s="52">
        <f t="shared" si="0"/>
        <v>-360543.32005278696</v>
      </c>
      <c r="L68" s="53">
        <f t="shared" si="1"/>
        <v>174413.0200922504</v>
      </c>
      <c r="M68" s="54">
        <f t="shared" si="2"/>
        <v>7604.947234932144</v>
      </c>
      <c r="O68" s="94">
        <v>248</v>
      </c>
      <c r="P68" s="58">
        <v>39189</v>
      </c>
      <c r="Q68" s="59">
        <v>0.25</v>
      </c>
      <c r="R68" s="60">
        <v>55.9936</v>
      </c>
      <c r="S68" s="46"/>
      <c r="T68" s="43"/>
      <c r="U68" s="39"/>
    </row>
    <row r="69" spans="1:21" ht="12.75">
      <c r="A69" s="23">
        <v>39144</v>
      </c>
      <c r="B69" s="19">
        <v>0.5</v>
      </c>
      <c r="C69" s="2">
        <v>342.5289</v>
      </c>
      <c r="D69" s="2">
        <v>0.9913</v>
      </c>
      <c r="E69" s="10">
        <v>157.214</v>
      </c>
      <c r="F69" s="8">
        <v>0.812</v>
      </c>
      <c r="G69" s="9">
        <v>62.898</v>
      </c>
      <c r="H69" s="2">
        <v>346.0181</v>
      </c>
      <c r="I69" s="10">
        <v>359.817</v>
      </c>
      <c r="J69" s="9">
        <v>1.2686</v>
      </c>
      <c r="K69" s="52">
        <f t="shared" si="0"/>
        <v>-369826.74705398764</v>
      </c>
      <c r="L69" s="53">
        <f t="shared" si="1"/>
        <v>155354.52685749452</v>
      </c>
      <c r="M69" s="54">
        <f t="shared" si="2"/>
        <v>5685.252303629738</v>
      </c>
      <c r="O69" s="94">
        <v>249</v>
      </c>
      <c r="P69" s="66">
        <v>39189</v>
      </c>
      <c r="Q69" s="67">
        <v>0.5</v>
      </c>
      <c r="R69" s="65">
        <v>56.0037</v>
      </c>
      <c r="S69" s="47"/>
      <c r="T69" s="10"/>
      <c r="U69" s="39"/>
    </row>
    <row r="70" spans="1:21" ht="12.75">
      <c r="A70" s="23">
        <v>39144</v>
      </c>
      <c r="B70" s="19">
        <v>0.75</v>
      </c>
      <c r="C70" s="2">
        <v>342.7795</v>
      </c>
      <c r="D70" s="2">
        <v>0.9913</v>
      </c>
      <c r="E70" s="10">
        <v>160.2347</v>
      </c>
      <c r="F70" s="8">
        <v>0.5347</v>
      </c>
      <c r="G70" s="9">
        <v>62.9856</v>
      </c>
      <c r="H70" s="2">
        <v>346.0183</v>
      </c>
      <c r="I70" s="10">
        <v>359.9401</v>
      </c>
      <c r="J70" s="9">
        <v>1.2797</v>
      </c>
      <c r="K70" s="52">
        <f t="shared" si="0"/>
        <v>-378046.8311842065</v>
      </c>
      <c r="L70" s="53">
        <f t="shared" si="1"/>
        <v>135846.6578853021</v>
      </c>
      <c r="M70" s="54">
        <f t="shared" si="2"/>
        <v>3749.009719468685</v>
      </c>
      <c r="O70" s="95">
        <v>360</v>
      </c>
      <c r="P70" s="61">
        <v>39217</v>
      </c>
      <c r="Q70" s="62">
        <v>0.25</v>
      </c>
      <c r="R70" s="63">
        <v>56.365</v>
      </c>
      <c r="S70" s="72">
        <f>P71+Q71+(-1/2)*(R72-R70)/(R72+R70-2*R71)*(P71+Q71-P70-Q70)</f>
        <v>39217.625</v>
      </c>
      <c r="T70" s="73">
        <f>S70-S67</f>
        <v>28.380829015542986</v>
      </c>
      <c r="U70" s="75">
        <f>AVERAGE(T64:T76)</f>
        <v>28.100563063062147</v>
      </c>
    </row>
    <row r="71" spans="1:21" ht="12.75">
      <c r="A71" s="23">
        <v>39145</v>
      </c>
      <c r="B71" s="19">
        <v>0</v>
      </c>
      <c r="C71" s="2">
        <v>343.0301</v>
      </c>
      <c r="D71" s="2">
        <v>0.9914</v>
      </c>
      <c r="E71" s="10">
        <v>163.2471</v>
      </c>
      <c r="F71" s="8">
        <v>0.2566</v>
      </c>
      <c r="G71" s="9">
        <v>63.0688</v>
      </c>
      <c r="H71" s="2">
        <v>346.0184</v>
      </c>
      <c r="I71" s="10">
        <v>0.0634</v>
      </c>
      <c r="J71" s="9">
        <v>1.2907</v>
      </c>
      <c r="K71" s="52">
        <f t="shared" si="0"/>
        <v>-385184.4910881308</v>
      </c>
      <c r="L71" s="53">
        <f t="shared" si="1"/>
        <v>115948.63579485872</v>
      </c>
      <c r="M71" s="54">
        <f t="shared" si="2"/>
        <v>1801.5286925727119</v>
      </c>
      <c r="O71" s="94">
        <v>361</v>
      </c>
      <c r="P71" s="58">
        <v>39217</v>
      </c>
      <c r="Q71" s="59">
        <v>0.5</v>
      </c>
      <c r="R71" s="60">
        <v>56.3478</v>
      </c>
      <c r="S71" s="46"/>
      <c r="T71" s="10"/>
      <c r="U71" s="39"/>
    </row>
    <row r="72" spans="1:21" ht="12.75">
      <c r="A72" s="23">
        <v>39145</v>
      </c>
      <c r="B72" s="19">
        <v>0.25</v>
      </c>
      <c r="C72" s="2">
        <v>343.2807</v>
      </c>
      <c r="D72" s="2">
        <v>0.9915</v>
      </c>
      <c r="E72" s="10">
        <v>166.2515</v>
      </c>
      <c r="F72" s="8">
        <v>-0.0216</v>
      </c>
      <c r="G72" s="9">
        <v>63.1473</v>
      </c>
      <c r="H72" s="2">
        <v>346.0188</v>
      </c>
      <c r="I72" s="10">
        <v>0.1867</v>
      </c>
      <c r="J72" s="9">
        <v>1.3017</v>
      </c>
      <c r="K72" s="52">
        <f t="shared" si="0"/>
        <v>-391222.46386783326</v>
      </c>
      <c r="L72" s="53">
        <f t="shared" si="1"/>
        <v>95720.67247969015</v>
      </c>
      <c r="M72" s="54">
        <f t="shared" si="2"/>
        <v>-151.83781389027757</v>
      </c>
      <c r="O72" s="96">
        <v>362</v>
      </c>
      <c r="P72" s="66">
        <v>39217</v>
      </c>
      <c r="Q72" s="67">
        <v>0.75</v>
      </c>
      <c r="R72" s="65">
        <v>56.3478</v>
      </c>
      <c r="S72" s="47"/>
      <c r="T72" s="10"/>
      <c r="U72" s="39"/>
    </row>
    <row r="73" spans="1:21" ht="12.75">
      <c r="A73" s="23">
        <v>39145</v>
      </c>
      <c r="B73" s="19">
        <v>0.5</v>
      </c>
      <c r="C73" s="2">
        <v>343.5312</v>
      </c>
      <c r="D73" s="2">
        <v>0.9915</v>
      </c>
      <c r="E73" s="10">
        <v>169.2486</v>
      </c>
      <c r="F73" s="8">
        <v>-0.299</v>
      </c>
      <c r="G73" s="9">
        <v>63.2209</v>
      </c>
      <c r="H73" s="2">
        <v>346.0207</v>
      </c>
      <c r="I73" s="10">
        <v>0.3101</v>
      </c>
      <c r="J73" s="9">
        <v>1.3128</v>
      </c>
      <c r="K73" s="52">
        <f t="shared" si="0"/>
        <v>-396147.9621349425</v>
      </c>
      <c r="L73" s="53">
        <f t="shared" si="1"/>
        <v>75221.06927877522</v>
      </c>
      <c r="M73" s="54">
        <f t="shared" si="2"/>
        <v>-2104.2692390201214</v>
      </c>
      <c r="O73" s="94">
        <v>473</v>
      </c>
      <c r="P73" s="61">
        <v>39245</v>
      </c>
      <c r="Q73" s="62">
        <v>0.5</v>
      </c>
      <c r="R73" s="63">
        <v>57.0368</v>
      </c>
      <c r="S73" s="72">
        <f>P74+Q74+(-1/2)*(R75-R73)/(R75+R73-2*R74)*(P74+Q74-P73-Q73)</f>
        <v>39245.7070610687</v>
      </c>
      <c r="T73" s="73">
        <f>S73-S70</f>
        <v>28.08206106870057</v>
      </c>
      <c r="U73" s="39"/>
    </row>
    <row r="74" spans="1:21" ht="12.75">
      <c r="A74" s="23">
        <v>39145</v>
      </c>
      <c r="B74" s="19">
        <v>0.75</v>
      </c>
      <c r="C74" s="2">
        <v>343.7817</v>
      </c>
      <c r="D74" s="2">
        <v>0.9916</v>
      </c>
      <c r="E74" s="10">
        <v>172.2388</v>
      </c>
      <c r="F74" s="8">
        <v>-0.5749</v>
      </c>
      <c r="G74" s="9">
        <v>63.2893</v>
      </c>
      <c r="H74" s="2">
        <v>346.0226</v>
      </c>
      <c r="I74" s="10">
        <v>0.4336</v>
      </c>
      <c r="J74" s="9">
        <v>1.3238</v>
      </c>
      <c r="K74" s="52">
        <f t="shared" si="0"/>
        <v>-399950.08824271645</v>
      </c>
      <c r="L74" s="53">
        <f t="shared" si="1"/>
        <v>54510.449290019176</v>
      </c>
      <c r="M74" s="54">
        <f t="shared" si="2"/>
        <v>-4050.295680674683</v>
      </c>
      <c r="O74" s="94">
        <v>474</v>
      </c>
      <c r="P74" s="58">
        <v>39245</v>
      </c>
      <c r="Q74" s="59">
        <v>0.75</v>
      </c>
      <c r="R74" s="60">
        <v>57.0325</v>
      </c>
      <c r="S74" s="46"/>
      <c r="T74" s="10"/>
      <c r="U74" s="39"/>
    </row>
    <row r="75" spans="1:21" ht="12.75">
      <c r="A75" s="23">
        <v>39146</v>
      </c>
      <c r="B75" s="19">
        <v>0</v>
      </c>
      <c r="C75" s="2">
        <v>344.0321</v>
      </c>
      <c r="D75" s="2">
        <v>0.9916</v>
      </c>
      <c r="E75" s="10">
        <v>175.2225</v>
      </c>
      <c r="F75" s="8">
        <v>-0.8487</v>
      </c>
      <c r="G75" s="9">
        <v>63.3524</v>
      </c>
      <c r="H75" s="2">
        <v>346.0244</v>
      </c>
      <c r="I75" s="10">
        <v>0.5572</v>
      </c>
      <c r="J75" s="9">
        <v>1.3348</v>
      </c>
      <c r="K75" s="52">
        <f t="shared" si="0"/>
        <v>-402622.4168814085</v>
      </c>
      <c r="L75" s="53">
        <f t="shared" si="1"/>
        <v>33649.92986890863</v>
      </c>
      <c r="M75" s="54">
        <f t="shared" si="2"/>
        <v>-5985.119248687787</v>
      </c>
      <c r="O75" s="94">
        <v>475</v>
      </c>
      <c r="P75" s="66">
        <v>39246</v>
      </c>
      <c r="Q75" s="67">
        <v>0</v>
      </c>
      <c r="R75" s="65">
        <v>57.0413</v>
      </c>
      <c r="S75" s="47"/>
      <c r="T75" s="10"/>
      <c r="U75" s="39"/>
    </row>
    <row r="76" spans="1:21" ht="12.75">
      <c r="A76" s="23">
        <v>39146</v>
      </c>
      <c r="B76" s="19">
        <v>0.25</v>
      </c>
      <c r="C76" s="2">
        <v>344.2826</v>
      </c>
      <c r="D76" s="2">
        <v>0.9917</v>
      </c>
      <c r="E76" s="10">
        <v>178.2003</v>
      </c>
      <c r="F76" s="8">
        <v>-1.1196</v>
      </c>
      <c r="G76" s="9">
        <v>63.4098</v>
      </c>
      <c r="H76" s="2">
        <v>346.0262</v>
      </c>
      <c r="I76" s="10">
        <v>0.6809</v>
      </c>
      <c r="J76" s="9">
        <v>1.3459</v>
      </c>
      <c r="K76" s="52">
        <f aca="true" t="shared" si="4" ref="K76:K139">G76*COS(RADIANS(F76))*COS(RADIANS(E76))*$I$3</f>
        <v>-404159.90891657525</v>
      </c>
      <c r="L76" s="53">
        <f aca="true" t="shared" si="5" ref="L76:L139">G76*COS(RADIANS(F76))*SIN(RADIANS(E76))*$I$3</f>
        <v>12699.118555725569</v>
      </c>
      <c r="M76" s="54">
        <f aca="true" t="shared" si="6" ref="M76:M139">G76*SIN(RADIANS(F76))*$I$3</f>
        <v>-7902.473528767496</v>
      </c>
      <c r="O76" s="95">
        <v>582</v>
      </c>
      <c r="P76" s="61">
        <v>39272</v>
      </c>
      <c r="Q76" s="62">
        <v>0.75</v>
      </c>
      <c r="R76" s="63">
        <v>57.7762</v>
      </c>
      <c r="S76" s="72">
        <f>P77+Q77+(-1/2)*(R78-R76)/(R78+R76-2*R77)*(P77+Q77-P76-Q76)</f>
        <v>39272.89864864865</v>
      </c>
      <c r="T76" s="73">
        <f>S76-S73</f>
        <v>27.191587579945917</v>
      </c>
      <c r="U76" s="39"/>
    </row>
    <row r="77" spans="1:21" ht="12.75">
      <c r="A77" s="23">
        <v>39146</v>
      </c>
      <c r="B77" s="19">
        <v>0.5</v>
      </c>
      <c r="C77" s="2">
        <v>344.5329</v>
      </c>
      <c r="D77" s="2">
        <v>0.9918</v>
      </c>
      <c r="E77" s="10">
        <v>181.1728</v>
      </c>
      <c r="F77" s="8">
        <v>-1.3869</v>
      </c>
      <c r="G77" s="9">
        <v>63.4613</v>
      </c>
      <c r="H77" s="2">
        <v>346.0279</v>
      </c>
      <c r="I77" s="10">
        <v>0.8047</v>
      </c>
      <c r="J77" s="9">
        <v>1.3569</v>
      </c>
      <c r="K77" s="52">
        <f t="shared" si="4"/>
        <v>-404561.7117115729</v>
      </c>
      <c r="L77" s="53">
        <f t="shared" si="5"/>
        <v>-8282.220026333252</v>
      </c>
      <c r="M77" s="54">
        <f t="shared" si="6"/>
        <v>-9796.774599286933</v>
      </c>
      <c r="O77" s="94">
        <v>583</v>
      </c>
      <c r="P77" s="58">
        <v>39273</v>
      </c>
      <c r="Q77" s="59">
        <v>0</v>
      </c>
      <c r="R77" s="60">
        <v>57.7755</v>
      </c>
      <c r="S77" s="46"/>
      <c r="T77" s="38"/>
      <c r="U77" s="39"/>
    </row>
    <row r="78" spans="1:21" ht="13.5" thickBot="1">
      <c r="A78" s="23">
        <v>39146</v>
      </c>
      <c r="B78" s="19">
        <v>0.75</v>
      </c>
      <c r="C78" s="2">
        <v>344.7833</v>
      </c>
      <c r="D78" s="2">
        <v>0.9918</v>
      </c>
      <c r="E78" s="10">
        <v>184.1406</v>
      </c>
      <c r="F78" s="8">
        <v>-1.6501</v>
      </c>
      <c r="G78" s="9">
        <v>63.5065</v>
      </c>
      <c r="H78" s="2">
        <v>346.0296</v>
      </c>
      <c r="I78" s="10">
        <v>0.9285</v>
      </c>
      <c r="J78" s="9">
        <v>1.3679</v>
      </c>
      <c r="K78" s="52">
        <f t="shared" si="4"/>
        <v>-403828.57573886693</v>
      </c>
      <c r="L78" s="53">
        <f t="shared" si="5"/>
        <v>-29234.43161465461</v>
      </c>
      <c r="M78" s="54">
        <f t="shared" si="6"/>
        <v>-11663.793464640594</v>
      </c>
      <c r="O78" s="97">
        <v>584</v>
      </c>
      <c r="P78" s="68">
        <v>39273</v>
      </c>
      <c r="Q78" s="69">
        <v>0.25</v>
      </c>
      <c r="R78" s="70">
        <v>57.7822</v>
      </c>
      <c r="S78" s="48"/>
      <c r="T78" s="40"/>
      <c r="U78" s="41"/>
    </row>
    <row r="79" spans="1:13" ht="12.75">
      <c r="A79" s="23">
        <v>39147</v>
      </c>
      <c r="B79" s="19">
        <v>0</v>
      </c>
      <c r="C79" s="2">
        <v>345.0336</v>
      </c>
      <c r="D79" s="2">
        <v>0.9919</v>
      </c>
      <c r="E79" s="10">
        <v>187.1041</v>
      </c>
      <c r="F79" s="8">
        <v>-1.9084</v>
      </c>
      <c r="G79" s="9">
        <v>63.5451</v>
      </c>
      <c r="H79" s="2">
        <v>346.0313</v>
      </c>
      <c r="I79" s="10">
        <v>1.0525</v>
      </c>
      <c r="J79" s="9">
        <v>1.3789</v>
      </c>
      <c r="K79" s="52">
        <f t="shared" si="4"/>
        <v>-401965.020356738</v>
      </c>
      <c r="L79" s="53">
        <f t="shared" si="5"/>
        <v>-50096.60049913041</v>
      </c>
      <c r="M79" s="54">
        <f t="shared" si="6"/>
        <v>-13497.16588969655</v>
      </c>
    </row>
    <row r="80" spans="1:13" ht="12.75">
      <c r="A80" s="23">
        <v>39147</v>
      </c>
      <c r="B80" s="19">
        <v>0.25</v>
      </c>
      <c r="C80" s="2">
        <v>345.2839</v>
      </c>
      <c r="D80" s="2">
        <v>0.992</v>
      </c>
      <c r="E80" s="10">
        <v>190.0641</v>
      </c>
      <c r="F80" s="8">
        <v>-2.1613</v>
      </c>
      <c r="G80" s="9">
        <v>63.5767</v>
      </c>
      <c r="H80" s="2">
        <v>346.033</v>
      </c>
      <c r="I80" s="10">
        <v>1.1765</v>
      </c>
      <c r="J80" s="9">
        <v>1.3899</v>
      </c>
      <c r="K80" s="52">
        <f t="shared" si="4"/>
        <v>-398977.5661807886</v>
      </c>
      <c r="L80" s="53">
        <f t="shared" si="5"/>
        <v>-70810.83700595211</v>
      </c>
      <c r="M80" s="54">
        <f t="shared" si="6"/>
        <v>-15292.604267564737</v>
      </c>
    </row>
    <row r="81" spans="1:13" ht="12.75">
      <c r="A81" s="23">
        <v>39147</v>
      </c>
      <c r="B81" s="19">
        <v>0.5</v>
      </c>
      <c r="C81" s="2">
        <v>345.5342</v>
      </c>
      <c r="D81" s="2">
        <v>0.992</v>
      </c>
      <c r="E81" s="10">
        <v>193.0213</v>
      </c>
      <c r="F81" s="8">
        <v>-2.4081</v>
      </c>
      <c r="G81" s="9">
        <v>63.6012</v>
      </c>
      <c r="H81" s="2">
        <v>346.0346</v>
      </c>
      <c r="I81" s="10">
        <v>1.3006</v>
      </c>
      <c r="J81" s="9">
        <v>1.4009</v>
      </c>
      <c r="K81" s="52">
        <f t="shared" si="4"/>
        <v>-394877.41043568804</v>
      </c>
      <c r="L81" s="53">
        <f t="shared" si="5"/>
        <v>-91319.26878132069</v>
      </c>
      <c r="M81" s="54">
        <f t="shared" si="6"/>
        <v>-17044.465030187243</v>
      </c>
    </row>
    <row r="82" spans="1:13" ht="12.75">
      <c r="A82" s="23">
        <v>39147</v>
      </c>
      <c r="B82" s="19">
        <v>0.75</v>
      </c>
      <c r="C82" s="2">
        <v>345.7845</v>
      </c>
      <c r="D82" s="2">
        <v>0.9921</v>
      </c>
      <c r="E82" s="10">
        <v>195.9762</v>
      </c>
      <c r="F82" s="8">
        <v>-2.6482</v>
      </c>
      <c r="G82" s="9">
        <v>63.618</v>
      </c>
      <c r="H82" s="2">
        <v>346.0361</v>
      </c>
      <c r="I82" s="10">
        <v>1.4249</v>
      </c>
      <c r="J82" s="9">
        <v>1.4119</v>
      </c>
      <c r="K82" s="52">
        <f t="shared" si="4"/>
        <v>-389675.7092946008</v>
      </c>
      <c r="L82" s="53">
        <f t="shared" si="5"/>
        <v>-111562.55652409245</v>
      </c>
      <c r="M82" s="54">
        <f t="shared" si="6"/>
        <v>-18747.6815924964</v>
      </c>
    </row>
    <row r="83" spans="1:13" ht="12.75">
      <c r="A83" s="23">
        <v>39148</v>
      </c>
      <c r="B83" s="19">
        <v>0</v>
      </c>
      <c r="C83" s="2">
        <v>346.0347</v>
      </c>
      <c r="D83" s="2">
        <v>0.9922</v>
      </c>
      <c r="E83" s="10">
        <v>198.9296</v>
      </c>
      <c r="F83" s="8">
        <v>-2.8811</v>
      </c>
      <c r="G83" s="9">
        <v>63.6269</v>
      </c>
      <c r="H83" s="2">
        <v>346.0377</v>
      </c>
      <c r="I83" s="10">
        <v>1.5492</v>
      </c>
      <c r="J83" s="9">
        <v>1.4229</v>
      </c>
      <c r="K83" s="52">
        <f t="shared" si="4"/>
        <v>-383388.38617652975</v>
      </c>
      <c r="L83" s="53">
        <f t="shared" si="5"/>
        <v>-131484.5054929378</v>
      </c>
      <c r="M83" s="54">
        <f t="shared" si="6"/>
        <v>-20397.994678546496</v>
      </c>
    </row>
    <row r="84" spans="1:13" ht="12.75">
      <c r="A84" s="23">
        <v>39148</v>
      </c>
      <c r="B84" s="19">
        <v>0.25</v>
      </c>
      <c r="C84" s="2">
        <v>346.2849</v>
      </c>
      <c r="D84" s="2">
        <v>0.9922</v>
      </c>
      <c r="E84" s="10">
        <v>201.8823</v>
      </c>
      <c r="F84" s="8">
        <v>-3.1062</v>
      </c>
      <c r="G84" s="9">
        <v>63.6275</v>
      </c>
      <c r="H84" s="2">
        <v>346.0391</v>
      </c>
      <c r="I84" s="10">
        <v>1.6736</v>
      </c>
      <c r="J84" s="9">
        <v>1.4339</v>
      </c>
      <c r="K84" s="52">
        <f t="shared" si="4"/>
        <v>-376032.710846995</v>
      </c>
      <c r="L84" s="53">
        <f t="shared" si="5"/>
        <v>-151029.2595027608</v>
      </c>
      <c r="M84" s="54">
        <f t="shared" si="6"/>
        <v>-21990.38995381936</v>
      </c>
    </row>
    <row r="85" spans="1:13" ht="12.75">
      <c r="A85" s="23">
        <v>39148</v>
      </c>
      <c r="B85" s="19">
        <v>0.5</v>
      </c>
      <c r="C85" s="2">
        <v>346.535</v>
      </c>
      <c r="D85" s="2">
        <v>0.9923</v>
      </c>
      <c r="E85" s="10">
        <v>204.835</v>
      </c>
      <c r="F85" s="8">
        <v>-3.3229</v>
      </c>
      <c r="G85" s="9">
        <v>63.6195</v>
      </c>
      <c r="H85" s="2">
        <v>346.0406</v>
      </c>
      <c r="I85" s="10">
        <v>1.7981</v>
      </c>
      <c r="J85" s="9">
        <v>1.4449</v>
      </c>
      <c r="K85" s="52">
        <f t="shared" si="4"/>
        <v>-367629.4041230468</v>
      </c>
      <c r="L85" s="53">
        <f t="shared" si="5"/>
        <v>-170141.2287719871</v>
      </c>
      <c r="M85" s="54">
        <f t="shared" si="6"/>
        <v>-23519.899101059626</v>
      </c>
    </row>
    <row r="86" spans="1:13" ht="12.75">
      <c r="A86" s="23">
        <v>39148</v>
      </c>
      <c r="B86" s="19">
        <v>0.75</v>
      </c>
      <c r="C86" s="2">
        <v>346.7851</v>
      </c>
      <c r="D86" s="2">
        <v>0.9924</v>
      </c>
      <c r="E86" s="10">
        <v>207.7885</v>
      </c>
      <c r="F86" s="8">
        <v>-3.5309</v>
      </c>
      <c r="G86" s="9">
        <v>63.6026</v>
      </c>
      <c r="H86" s="2">
        <v>346.042</v>
      </c>
      <c r="I86" s="10">
        <v>1.9226</v>
      </c>
      <c r="J86" s="9">
        <v>1.4558</v>
      </c>
      <c r="K86" s="52">
        <f t="shared" si="4"/>
        <v>-358201.3906374861</v>
      </c>
      <c r="L86" s="53">
        <f t="shared" si="5"/>
        <v>-188766.29719958946</v>
      </c>
      <c r="M86" s="54">
        <f t="shared" si="6"/>
        <v>-24983.70125406259</v>
      </c>
    </row>
    <row r="87" spans="1:13" ht="12.75">
      <c r="A87" s="23">
        <v>39149</v>
      </c>
      <c r="B87" s="19">
        <v>0</v>
      </c>
      <c r="C87" s="2">
        <v>347.0352</v>
      </c>
      <c r="D87" s="2">
        <v>0.9924</v>
      </c>
      <c r="E87" s="10">
        <v>210.7437</v>
      </c>
      <c r="F87" s="8">
        <v>-3.7295</v>
      </c>
      <c r="G87" s="9">
        <v>63.5764</v>
      </c>
      <c r="H87" s="2">
        <v>346.0434</v>
      </c>
      <c r="I87" s="10">
        <v>2.0473</v>
      </c>
      <c r="J87" s="9">
        <v>1.4668</v>
      </c>
      <c r="K87" s="52">
        <f t="shared" si="4"/>
        <v>-347773.3334902561</v>
      </c>
      <c r="L87" s="53">
        <f t="shared" si="5"/>
        <v>-206851.61992808335</v>
      </c>
      <c r="M87" s="54">
        <f t="shared" si="6"/>
        <v>-26376.139644220544</v>
      </c>
    </row>
    <row r="88" spans="1:13" ht="12.75">
      <c r="A88" s="23">
        <v>39149</v>
      </c>
      <c r="B88" s="19">
        <v>0.25</v>
      </c>
      <c r="C88" s="2">
        <v>347.2853</v>
      </c>
      <c r="D88" s="2">
        <v>0.9925</v>
      </c>
      <c r="E88" s="10">
        <v>213.7015</v>
      </c>
      <c r="F88" s="8">
        <v>-3.9183</v>
      </c>
      <c r="G88" s="9">
        <v>63.5407</v>
      </c>
      <c r="H88" s="2">
        <v>346.0447</v>
      </c>
      <c r="I88" s="10">
        <v>2.1721</v>
      </c>
      <c r="J88" s="9">
        <v>1.4778</v>
      </c>
      <c r="K88" s="52">
        <f t="shared" si="4"/>
        <v>-336373.2782692292</v>
      </c>
      <c r="L88" s="53">
        <f t="shared" si="5"/>
        <v>-224345.81331706696</v>
      </c>
      <c r="M88" s="54">
        <f t="shared" si="6"/>
        <v>-27693.798158571226</v>
      </c>
    </row>
    <row r="89" spans="1:13" ht="12.75">
      <c r="A89" s="23">
        <v>39149</v>
      </c>
      <c r="B89" s="19">
        <v>0.5</v>
      </c>
      <c r="C89" s="2">
        <v>347.5353</v>
      </c>
      <c r="D89" s="2">
        <v>0.9926</v>
      </c>
      <c r="E89" s="10">
        <v>216.6627</v>
      </c>
      <c r="F89" s="8">
        <v>-4.0967</v>
      </c>
      <c r="G89" s="9">
        <v>63.4952</v>
      </c>
      <c r="H89" s="2">
        <v>346.046</v>
      </c>
      <c r="I89" s="10">
        <v>2.2969</v>
      </c>
      <c r="J89" s="9">
        <v>1.4887</v>
      </c>
      <c r="K89" s="52">
        <f t="shared" si="4"/>
        <v>-324031.561095763</v>
      </c>
      <c r="L89" s="53">
        <f t="shared" si="5"/>
        <v>-241197.69464222965</v>
      </c>
      <c r="M89" s="54">
        <f t="shared" si="6"/>
        <v>-28931.860559335528</v>
      </c>
    </row>
    <row r="90" spans="1:13" ht="12.75">
      <c r="A90" s="23">
        <v>39149</v>
      </c>
      <c r="B90" s="19">
        <v>0.75</v>
      </c>
      <c r="C90" s="2">
        <v>347.7853</v>
      </c>
      <c r="D90" s="2">
        <v>0.9926</v>
      </c>
      <c r="E90" s="10">
        <v>219.6283</v>
      </c>
      <c r="F90" s="8">
        <v>-4.2645</v>
      </c>
      <c r="G90" s="9">
        <v>63.4396</v>
      </c>
      <c r="H90" s="2">
        <v>346.0473</v>
      </c>
      <c r="I90" s="10">
        <v>2.4218</v>
      </c>
      <c r="J90" s="9">
        <v>1.4997</v>
      </c>
      <c r="K90" s="52">
        <f t="shared" si="4"/>
        <v>-310779.9464442826</v>
      </c>
      <c r="L90" s="53">
        <f t="shared" si="5"/>
        <v>-257358.19394248465</v>
      </c>
      <c r="M90" s="54">
        <f t="shared" si="6"/>
        <v>-30088.387583201376</v>
      </c>
    </row>
    <row r="91" spans="1:13" ht="12.75">
      <c r="A91" s="23">
        <v>39150</v>
      </c>
      <c r="B91" s="19">
        <v>0</v>
      </c>
      <c r="C91" s="2">
        <v>348.0353</v>
      </c>
      <c r="D91" s="2">
        <v>0.9927</v>
      </c>
      <c r="E91" s="10">
        <v>222.5993</v>
      </c>
      <c r="F91" s="8">
        <v>-4.4211</v>
      </c>
      <c r="G91" s="9">
        <v>63.3737</v>
      </c>
      <c r="H91" s="2">
        <v>346.0485</v>
      </c>
      <c r="I91" s="10">
        <v>2.5469</v>
      </c>
      <c r="J91" s="9">
        <v>1.5107</v>
      </c>
      <c r="K91" s="52">
        <f t="shared" si="4"/>
        <v>-296653.09942807624</v>
      </c>
      <c r="L91" s="53">
        <f t="shared" si="5"/>
        <v>-272779.8197147828</v>
      </c>
      <c r="M91" s="54">
        <f t="shared" si="6"/>
        <v>-31158.730883625933</v>
      </c>
    </row>
    <row r="92" spans="1:13" ht="12.75">
      <c r="A92" s="23">
        <v>39150</v>
      </c>
      <c r="B92" s="19">
        <v>0.25</v>
      </c>
      <c r="C92" s="2">
        <v>348.2852</v>
      </c>
      <c r="D92" s="2">
        <v>0.9928</v>
      </c>
      <c r="E92" s="10">
        <v>225.5766</v>
      </c>
      <c r="F92" s="8">
        <v>-4.566</v>
      </c>
      <c r="G92" s="9">
        <v>63.2974</v>
      </c>
      <c r="H92" s="2">
        <v>346.0497</v>
      </c>
      <c r="I92" s="10">
        <v>2.672</v>
      </c>
      <c r="J92" s="9">
        <v>1.5216</v>
      </c>
      <c r="K92" s="52">
        <f t="shared" si="4"/>
        <v>-281688.79546889634</v>
      </c>
      <c r="L92" s="53">
        <f t="shared" si="5"/>
        <v>-287416.2160676694</v>
      </c>
      <c r="M92" s="54">
        <f t="shared" si="6"/>
        <v>-32139.07789697944</v>
      </c>
    </row>
    <row r="93" spans="1:13" ht="12.75">
      <c r="A93" s="23">
        <v>39150</v>
      </c>
      <c r="B93" s="19">
        <v>0.5</v>
      </c>
      <c r="C93" s="2">
        <v>348.5352</v>
      </c>
      <c r="D93" s="2">
        <v>0.9928</v>
      </c>
      <c r="E93" s="10">
        <v>228.5612</v>
      </c>
      <c r="F93" s="8">
        <v>-4.699</v>
      </c>
      <c r="G93" s="9">
        <v>63.2105</v>
      </c>
      <c r="H93" s="2">
        <v>346.0509</v>
      </c>
      <c r="I93" s="10">
        <v>2.7972</v>
      </c>
      <c r="J93" s="9">
        <v>1.5326</v>
      </c>
      <c r="K93" s="52">
        <f t="shared" si="4"/>
        <v>-265925.96775955235</v>
      </c>
      <c r="L93" s="53">
        <f t="shared" si="5"/>
        <v>-301222.3454137443</v>
      </c>
      <c r="M93" s="54">
        <f t="shared" si="6"/>
        <v>-33027.760212867346</v>
      </c>
    </row>
    <row r="94" spans="1:13" ht="12.75">
      <c r="A94" s="23">
        <v>39150</v>
      </c>
      <c r="B94" s="19">
        <v>0.75</v>
      </c>
      <c r="C94" s="2">
        <v>348.7851</v>
      </c>
      <c r="D94" s="2">
        <v>0.9929</v>
      </c>
      <c r="E94" s="10">
        <v>231.5543</v>
      </c>
      <c r="F94" s="8">
        <v>-4.8195</v>
      </c>
      <c r="G94" s="9">
        <v>63.1129</v>
      </c>
      <c r="H94" s="2">
        <v>346.052</v>
      </c>
      <c r="I94" s="10">
        <v>2.9225</v>
      </c>
      <c r="J94" s="9">
        <v>1.5435</v>
      </c>
      <c r="K94" s="52">
        <f t="shared" si="4"/>
        <v>-249405.23533149555</v>
      </c>
      <c r="L94" s="53">
        <f t="shared" si="5"/>
        <v>-314156.0159178875</v>
      </c>
      <c r="M94" s="54">
        <f t="shared" si="6"/>
        <v>-33820.441423962075</v>
      </c>
    </row>
    <row r="95" spans="1:13" ht="12.75">
      <c r="A95" s="23">
        <v>39151</v>
      </c>
      <c r="B95" s="19">
        <v>0</v>
      </c>
      <c r="C95" s="2">
        <v>349.0349</v>
      </c>
      <c r="D95" s="2">
        <v>0.993</v>
      </c>
      <c r="E95" s="10">
        <v>234.5568</v>
      </c>
      <c r="F95" s="8">
        <v>-4.9272</v>
      </c>
      <c r="G95" s="9">
        <v>63.0045</v>
      </c>
      <c r="H95" s="2">
        <v>346.0531</v>
      </c>
      <c r="I95" s="10">
        <v>3.0479</v>
      </c>
      <c r="J95" s="9">
        <v>1.5545</v>
      </c>
      <c r="K95" s="52">
        <f t="shared" si="4"/>
        <v>-232170.7907762096</v>
      </c>
      <c r="L95" s="53">
        <f t="shared" si="5"/>
        <v>-326174.9297464643</v>
      </c>
      <c r="M95" s="54">
        <f t="shared" si="6"/>
        <v>-34514.990244601984</v>
      </c>
    </row>
    <row r="96" spans="1:13" ht="12.75">
      <c r="A96" s="23">
        <v>39151</v>
      </c>
      <c r="B96" s="19">
        <v>0.25</v>
      </c>
      <c r="C96" s="2">
        <v>349.2848</v>
      </c>
      <c r="D96" s="2">
        <v>0.993</v>
      </c>
      <c r="E96" s="10">
        <v>237.5699</v>
      </c>
      <c r="F96" s="8">
        <v>-5.0217</v>
      </c>
      <c r="G96" s="9">
        <v>62.8853</v>
      </c>
      <c r="H96" s="2">
        <v>346.0542</v>
      </c>
      <c r="I96" s="10">
        <v>3.1734</v>
      </c>
      <c r="J96" s="9">
        <v>1.5654</v>
      </c>
      <c r="K96" s="52">
        <f t="shared" si="4"/>
        <v>-214267.70660338522</v>
      </c>
      <c r="L96" s="53">
        <f t="shared" si="5"/>
        <v>-337240.1451145209</v>
      </c>
      <c r="M96" s="54">
        <f t="shared" si="6"/>
        <v>-35108.73287978243</v>
      </c>
    </row>
    <row r="97" spans="1:13" ht="12.75">
      <c r="A97" s="23">
        <v>39151</v>
      </c>
      <c r="B97" s="19">
        <v>0.5</v>
      </c>
      <c r="C97" s="2">
        <v>349.5346</v>
      </c>
      <c r="D97" s="2">
        <v>0.9931</v>
      </c>
      <c r="E97" s="10">
        <v>240.5946</v>
      </c>
      <c r="F97" s="8">
        <v>-5.1027</v>
      </c>
      <c r="G97" s="9">
        <v>62.7553</v>
      </c>
      <c r="H97" s="2">
        <v>346.0552</v>
      </c>
      <c r="I97" s="10">
        <v>3.2989</v>
      </c>
      <c r="J97" s="9">
        <v>1.5763</v>
      </c>
      <c r="K97" s="52">
        <f t="shared" si="4"/>
        <v>-195744.18135512163</v>
      </c>
      <c r="L97" s="53">
        <f t="shared" si="5"/>
        <v>-347313.41669009515</v>
      </c>
      <c r="M97" s="54">
        <f t="shared" si="6"/>
        <v>-35599.80417058438</v>
      </c>
    </row>
    <row r="98" spans="1:13" ht="12.75">
      <c r="A98" s="23">
        <v>39151</v>
      </c>
      <c r="B98" s="19">
        <v>0.75</v>
      </c>
      <c r="C98" s="2">
        <v>349.7843</v>
      </c>
      <c r="D98" s="2">
        <v>0.9932</v>
      </c>
      <c r="E98" s="10">
        <v>243.6321</v>
      </c>
      <c r="F98" s="8">
        <v>-5.1697</v>
      </c>
      <c r="G98" s="9">
        <v>62.6147</v>
      </c>
      <c r="H98" s="2">
        <v>346.0562</v>
      </c>
      <c r="I98" s="10">
        <v>3.4246</v>
      </c>
      <c r="J98" s="9">
        <v>1.5873</v>
      </c>
      <c r="K98" s="52">
        <f t="shared" si="4"/>
        <v>-176649.91972139553</v>
      </c>
      <c r="L98" s="53">
        <f t="shared" si="5"/>
        <v>-356360.1183446692</v>
      </c>
      <c r="M98" s="54">
        <f t="shared" si="6"/>
        <v>-35985.175524462546</v>
      </c>
    </row>
    <row r="99" spans="1:13" ht="12.75">
      <c r="A99" s="23">
        <v>39152</v>
      </c>
      <c r="B99" s="19">
        <v>0</v>
      </c>
      <c r="C99" s="2">
        <v>350.0341</v>
      </c>
      <c r="D99" s="2">
        <v>0.9932</v>
      </c>
      <c r="E99" s="10">
        <v>246.6835</v>
      </c>
      <c r="F99" s="8">
        <v>-5.2225</v>
      </c>
      <c r="G99" s="9">
        <v>62.4635</v>
      </c>
      <c r="H99" s="2">
        <v>346.0572</v>
      </c>
      <c r="I99" s="10">
        <v>3.5504</v>
      </c>
      <c r="J99" s="9">
        <v>1.5982</v>
      </c>
      <c r="K99" s="52">
        <f t="shared" si="4"/>
        <v>-157036.4529735588</v>
      </c>
      <c r="L99" s="53">
        <f t="shared" si="5"/>
        <v>-364345.7101241073</v>
      </c>
      <c r="M99" s="54">
        <f t="shared" si="6"/>
        <v>-36263.91086595292</v>
      </c>
    </row>
    <row r="100" spans="1:13" ht="12.75">
      <c r="A100" s="23">
        <v>39152</v>
      </c>
      <c r="B100" s="19">
        <v>0.25</v>
      </c>
      <c r="C100" s="2">
        <v>350.2838</v>
      </c>
      <c r="D100" s="2">
        <v>0.9933</v>
      </c>
      <c r="E100" s="10">
        <v>249.75</v>
      </c>
      <c r="F100" s="8">
        <v>-5.2607</v>
      </c>
      <c r="G100" s="9">
        <v>62.302</v>
      </c>
      <c r="H100" s="2">
        <v>346.0581</v>
      </c>
      <c r="I100" s="10">
        <v>3.6762</v>
      </c>
      <c r="J100" s="9">
        <v>1.6091</v>
      </c>
      <c r="K100" s="52">
        <f t="shared" si="4"/>
        <v>-136957.50934732356</v>
      </c>
      <c r="L100" s="53">
        <f t="shared" si="5"/>
        <v>-371239.57352501404</v>
      </c>
      <c r="M100" s="54">
        <f t="shared" si="6"/>
        <v>-36433.97572818592</v>
      </c>
    </row>
    <row r="101" spans="1:13" ht="12.75">
      <c r="A101" s="23">
        <v>39152</v>
      </c>
      <c r="B101" s="19">
        <v>0.5</v>
      </c>
      <c r="C101" s="2">
        <v>350.5335</v>
      </c>
      <c r="D101" s="2">
        <v>0.9934</v>
      </c>
      <c r="E101" s="10">
        <v>252.8326</v>
      </c>
      <c r="F101" s="8">
        <v>-5.284</v>
      </c>
      <c r="G101" s="9">
        <v>62.1304</v>
      </c>
      <c r="H101" s="2">
        <v>346.0589</v>
      </c>
      <c r="I101" s="10">
        <v>3.8021</v>
      </c>
      <c r="J101" s="9">
        <v>1.62</v>
      </c>
      <c r="K101" s="52">
        <f t="shared" si="4"/>
        <v>-116469.65524717595</v>
      </c>
      <c r="L101" s="53">
        <f t="shared" si="5"/>
        <v>-377011.9061770039</v>
      </c>
      <c r="M101" s="54">
        <f t="shared" si="6"/>
        <v>-36494.093325760776</v>
      </c>
    </row>
    <row r="102" spans="1:13" ht="12.75">
      <c r="A102" s="23">
        <v>39152</v>
      </c>
      <c r="B102" s="19">
        <v>0.75</v>
      </c>
      <c r="C102" s="2">
        <v>350.7831</v>
      </c>
      <c r="D102" s="2">
        <v>0.9934</v>
      </c>
      <c r="E102" s="10">
        <v>255.9325</v>
      </c>
      <c r="F102" s="8">
        <v>-5.2921</v>
      </c>
      <c r="G102" s="9">
        <v>61.9491</v>
      </c>
      <c r="H102" s="2">
        <v>346.0598</v>
      </c>
      <c r="I102" s="10">
        <v>3.9282</v>
      </c>
      <c r="J102" s="9">
        <v>1.6309</v>
      </c>
      <c r="K102" s="52">
        <f t="shared" si="4"/>
        <v>-95630.40684698758</v>
      </c>
      <c r="L102" s="53">
        <f t="shared" si="5"/>
        <v>-381636.6819852845</v>
      </c>
      <c r="M102" s="54">
        <f t="shared" si="6"/>
        <v>-36443.22255022612</v>
      </c>
    </row>
    <row r="103" spans="1:13" ht="12.75">
      <c r="A103" s="23">
        <v>39153</v>
      </c>
      <c r="B103" s="19">
        <v>0</v>
      </c>
      <c r="C103" s="2">
        <v>351.0328</v>
      </c>
      <c r="D103" s="2">
        <v>0.9935</v>
      </c>
      <c r="E103" s="10">
        <v>259.0508</v>
      </c>
      <c r="F103" s="8">
        <v>-5.2847</v>
      </c>
      <c r="G103" s="9">
        <v>61.7585</v>
      </c>
      <c r="H103" s="2">
        <v>346.0606</v>
      </c>
      <c r="I103" s="10">
        <v>4.0543</v>
      </c>
      <c r="J103" s="9">
        <v>1.6418</v>
      </c>
      <c r="K103" s="52">
        <f t="shared" si="4"/>
        <v>-74499.6106878817</v>
      </c>
      <c r="L103" s="53">
        <f t="shared" si="5"/>
        <v>-385089.8361908209</v>
      </c>
      <c r="M103" s="54">
        <f t="shared" si="6"/>
        <v>-36280.439065222636</v>
      </c>
    </row>
    <row r="104" spans="1:13" ht="12.75">
      <c r="A104" s="23">
        <v>39153</v>
      </c>
      <c r="B104" s="19">
        <v>0.25</v>
      </c>
      <c r="C104" s="2">
        <v>351.2824</v>
      </c>
      <c r="D104" s="2">
        <v>0.9936</v>
      </c>
      <c r="E104" s="10">
        <v>262.1885</v>
      </c>
      <c r="F104" s="8">
        <v>-5.2616</v>
      </c>
      <c r="G104" s="9">
        <v>61.559</v>
      </c>
      <c r="H104" s="2">
        <v>346.0614</v>
      </c>
      <c r="I104" s="10">
        <v>4.1805</v>
      </c>
      <c r="J104" s="9">
        <v>1.6527</v>
      </c>
      <c r="K104" s="52">
        <f t="shared" si="4"/>
        <v>-53139.48493301542</v>
      </c>
      <c r="L104" s="53">
        <f t="shared" si="5"/>
        <v>-387349.4749430739</v>
      </c>
      <c r="M104" s="54">
        <f t="shared" si="6"/>
        <v>-36005.61358224343</v>
      </c>
    </row>
    <row r="105" spans="1:13" ht="12.75">
      <c r="A105" s="23">
        <v>39153</v>
      </c>
      <c r="B105" s="19">
        <v>0.5</v>
      </c>
      <c r="C105" s="2">
        <v>351.5319</v>
      </c>
      <c r="D105" s="2">
        <v>0.9936</v>
      </c>
      <c r="E105" s="10">
        <v>265.3469</v>
      </c>
      <c r="F105" s="8">
        <v>-5.2224</v>
      </c>
      <c r="G105" s="9">
        <v>61.3513</v>
      </c>
      <c r="H105" s="2">
        <v>346.0621</v>
      </c>
      <c r="I105" s="10">
        <v>4.3068</v>
      </c>
      <c r="J105" s="9">
        <v>1.6636</v>
      </c>
      <c r="K105" s="52">
        <f t="shared" si="4"/>
        <v>-31612.112602380283</v>
      </c>
      <c r="L105" s="53">
        <f t="shared" si="5"/>
        <v>-388398.4751013341</v>
      </c>
      <c r="M105" s="54">
        <f t="shared" si="6"/>
        <v>-35617.53010536724</v>
      </c>
    </row>
    <row r="106" spans="1:13" ht="12.75">
      <c r="A106" s="23">
        <v>39153</v>
      </c>
      <c r="B106" s="19">
        <v>0.75</v>
      </c>
      <c r="C106" s="2">
        <v>351.7815</v>
      </c>
      <c r="D106" s="2">
        <v>0.9937</v>
      </c>
      <c r="E106" s="10">
        <v>268.5269</v>
      </c>
      <c r="F106" s="8">
        <v>-5.1671</v>
      </c>
      <c r="G106" s="9">
        <v>61.1358</v>
      </c>
      <c r="H106" s="2">
        <v>346.0628</v>
      </c>
      <c r="I106" s="10">
        <v>4.4332</v>
      </c>
      <c r="J106" s="9">
        <v>1.6745</v>
      </c>
      <c r="K106" s="52">
        <f t="shared" si="4"/>
        <v>-9983.502900923124</v>
      </c>
      <c r="L106" s="53">
        <f t="shared" si="5"/>
        <v>-388219.7656909789</v>
      </c>
      <c r="M106" s="54">
        <f t="shared" si="6"/>
        <v>-35117.61706714678</v>
      </c>
    </row>
    <row r="107" spans="1:13" ht="12.75">
      <c r="A107" s="23">
        <v>39154</v>
      </c>
      <c r="B107" s="19">
        <v>0</v>
      </c>
      <c r="C107" s="2">
        <v>352.031</v>
      </c>
      <c r="D107" s="2">
        <v>0.9938</v>
      </c>
      <c r="E107" s="10">
        <v>271.7295</v>
      </c>
      <c r="F107" s="8">
        <v>-5.0953</v>
      </c>
      <c r="G107" s="9">
        <v>60.9134</v>
      </c>
      <c r="H107" s="2">
        <v>346.0635</v>
      </c>
      <c r="I107" s="10">
        <v>4.5597</v>
      </c>
      <c r="J107" s="9">
        <v>1.6854</v>
      </c>
      <c r="K107" s="52">
        <f t="shared" si="4"/>
        <v>11679.36660828726</v>
      </c>
      <c r="L107" s="53">
        <f t="shared" si="5"/>
        <v>-386802.6355907437</v>
      </c>
      <c r="M107" s="54">
        <f t="shared" si="6"/>
        <v>-34504.95206747945</v>
      </c>
    </row>
    <row r="108" spans="1:13" ht="12.75">
      <c r="A108" s="23">
        <v>39154</v>
      </c>
      <c r="B108" s="19">
        <v>0.25</v>
      </c>
      <c r="C108" s="2">
        <v>352.2805</v>
      </c>
      <c r="D108" s="2">
        <v>0.9938</v>
      </c>
      <c r="E108" s="10">
        <v>274.9556</v>
      </c>
      <c r="F108" s="8">
        <v>-5.007</v>
      </c>
      <c r="G108" s="9">
        <v>60.6846</v>
      </c>
      <c r="H108" s="2">
        <v>346.0641</v>
      </c>
      <c r="I108" s="10">
        <v>4.6863</v>
      </c>
      <c r="J108" s="9">
        <v>1.6963</v>
      </c>
      <c r="K108" s="52">
        <f t="shared" si="4"/>
        <v>33307.65990402115</v>
      </c>
      <c r="L108" s="53">
        <f t="shared" si="5"/>
        <v>-384136.575755796</v>
      </c>
      <c r="M108" s="54">
        <f t="shared" si="6"/>
        <v>-33781.162561585115</v>
      </c>
    </row>
    <row r="109" spans="1:13" ht="12.75">
      <c r="A109" s="23">
        <v>39154</v>
      </c>
      <c r="B109" s="19">
        <v>0.5</v>
      </c>
      <c r="C109" s="2">
        <v>352.53</v>
      </c>
      <c r="D109" s="2">
        <v>0.9939</v>
      </c>
      <c r="E109" s="10">
        <v>278.2062</v>
      </c>
      <c r="F109" s="8">
        <v>-4.9021</v>
      </c>
      <c r="G109" s="9">
        <v>60.4505</v>
      </c>
      <c r="H109" s="2">
        <v>346.0647</v>
      </c>
      <c r="I109" s="10">
        <v>4.8129</v>
      </c>
      <c r="J109" s="9">
        <v>1.7072</v>
      </c>
      <c r="K109" s="52">
        <f t="shared" si="4"/>
        <v>54832.25281738562</v>
      </c>
      <c r="L109" s="53">
        <f t="shared" si="5"/>
        <v>-380218.0240133604</v>
      </c>
      <c r="M109" s="54">
        <f t="shared" si="6"/>
        <v>-32947.57844871335</v>
      </c>
    </row>
    <row r="110" spans="1:13" ht="12.75">
      <c r="A110" s="23">
        <v>39154</v>
      </c>
      <c r="B110" s="19">
        <v>0.75</v>
      </c>
      <c r="C110" s="2">
        <v>352.7794</v>
      </c>
      <c r="D110" s="2">
        <v>0.994</v>
      </c>
      <c r="E110" s="10">
        <v>281.482</v>
      </c>
      <c r="F110" s="8">
        <v>-4.7804</v>
      </c>
      <c r="G110" s="9">
        <v>60.2119</v>
      </c>
      <c r="H110" s="2">
        <v>346.0653</v>
      </c>
      <c r="I110" s="10">
        <v>4.9397</v>
      </c>
      <c r="J110" s="9">
        <v>1.7181</v>
      </c>
      <c r="K110" s="52">
        <f t="shared" si="4"/>
        <v>76181.08913909992</v>
      </c>
      <c r="L110" s="53">
        <f t="shared" si="5"/>
        <v>-375045.0718246017</v>
      </c>
      <c r="M110" s="54">
        <f t="shared" si="6"/>
        <v>-32004.717667593588</v>
      </c>
    </row>
    <row r="111" spans="1:13" ht="12.75">
      <c r="A111" s="23">
        <v>39155</v>
      </c>
      <c r="B111" s="19">
        <v>0</v>
      </c>
      <c r="C111" s="2">
        <v>353.0288</v>
      </c>
      <c r="D111" s="2">
        <v>0.994</v>
      </c>
      <c r="E111" s="10">
        <v>284.7839</v>
      </c>
      <c r="F111" s="8">
        <v>-4.642</v>
      </c>
      <c r="G111" s="9">
        <v>59.9696</v>
      </c>
      <c r="H111" s="2">
        <v>346.0658</v>
      </c>
      <c r="I111" s="10">
        <v>5.0666</v>
      </c>
      <c r="J111" s="9">
        <v>1.729</v>
      </c>
      <c r="K111" s="52">
        <f t="shared" si="4"/>
        <v>97282.52621043015</v>
      </c>
      <c r="L111" s="53">
        <f t="shared" si="5"/>
        <v>-368618.9586490778</v>
      </c>
      <c r="M111" s="54">
        <f t="shared" si="6"/>
        <v>-30955.11952725246</v>
      </c>
    </row>
    <row r="112" spans="1:13" ht="12.75">
      <c r="A112" s="23">
        <v>39155</v>
      </c>
      <c r="B112" s="19">
        <v>0.25</v>
      </c>
      <c r="C112" s="2">
        <v>353.2782</v>
      </c>
      <c r="D112" s="2">
        <v>0.9941</v>
      </c>
      <c r="E112" s="10">
        <v>288.1125</v>
      </c>
      <c r="F112" s="8">
        <v>-4.4869</v>
      </c>
      <c r="G112" s="9">
        <v>59.7249</v>
      </c>
      <c r="H112" s="2">
        <v>346.0663</v>
      </c>
      <c r="I112" s="10">
        <v>5.1935</v>
      </c>
      <c r="J112" s="9">
        <v>1.7398</v>
      </c>
      <c r="K112" s="52">
        <f t="shared" si="4"/>
        <v>118063.18936717242</v>
      </c>
      <c r="L112" s="53">
        <f t="shared" si="5"/>
        <v>-360948.0989540926</v>
      </c>
      <c r="M112" s="54">
        <f t="shared" si="6"/>
        <v>-29800.891136583217</v>
      </c>
    </row>
    <row r="113" spans="1:13" ht="12.75">
      <c r="A113" s="23">
        <v>39155</v>
      </c>
      <c r="B113" s="19">
        <v>0.5</v>
      </c>
      <c r="C113" s="2">
        <v>353.5275</v>
      </c>
      <c r="D113" s="2">
        <v>0.9942</v>
      </c>
      <c r="E113" s="10">
        <v>291.4683</v>
      </c>
      <c r="F113" s="8">
        <v>-4.3152</v>
      </c>
      <c r="G113" s="9">
        <v>59.4787</v>
      </c>
      <c r="H113" s="2">
        <v>346.0668</v>
      </c>
      <c r="I113" s="10">
        <v>5.3206</v>
      </c>
      <c r="J113" s="9">
        <v>1.7507</v>
      </c>
      <c r="K113" s="52">
        <f t="shared" si="4"/>
        <v>138448.28447317108</v>
      </c>
      <c r="L113" s="53">
        <f t="shared" si="5"/>
        <v>-352042.508753355</v>
      </c>
      <c r="M113" s="54">
        <f t="shared" si="6"/>
        <v>-28544.54746617598</v>
      </c>
    </row>
    <row r="114" spans="1:13" ht="12.75">
      <c r="A114" s="23">
        <v>39155</v>
      </c>
      <c r="B114" s="19">
        <v>0.75</v>
      </c>
      <c r="C114" s="2">
        <v>353.7768</v>
      </c>
      <c r="D114" s="2">
        <v>0.9942</v>
      </c>
      <c r="E114" s="10">
        <v>294.8517</v>
      </c>
      <c r="F114" s="8">
        <v>-4.1271</v>
      </c>
      <c r="G114" s="9">
        <v>59.2322</v>
      </c>
      <c r="H114" s="2">
        <v>346.0672</v>
      </c>
      <c r="I114" s="10">
        <v>5.4477</v>
      </c>
      <c r="J114" s="9">
        <v>1.7615</v>
      </c>
      <c r="K114" s="52">
        <f t="shared" si="4"/>
        <v>158362.99812358338</v>
      </c>
      <c r="L114" s="53">
        <f t="shared" si="5"/>
        <v>-341918.32345526497</v>
      </c>
      <c r="M114" s="54">
        <f t="shared" si="6"/>
        <v>-27189.33885130977</v>
      </c>
    </row>
    <row r="115" spans="1:13" ht="12.75">
      <c r="A115" s="23">
        <v>39156</v>
      </c>
      <c r="B115" s="19">
        <v>0</v>
      </c>
      <c r="C115" s="2">
        <v>354.0261</v>
      </c>
      <c r="D115" s="2">
        <v>0.9943</v>
      </c>
      <c r="E115" s="10">
        <v>298.2632</v>
      </c>
      <c r="F115" s="8">
        <v>-3.9228</v>
      </c>
      <c r="G115" s="9">
        <v>58.9866</v>
      </c>
      <c r="H115" s="2">
        <v>346.0676</v>
      </c>
      <c r="I115" s="10">
        <v>5.5749</v>
      </c>
      <c r="J115" s="9">
        <v>1.7724</v>
      </c>
      <c r="K115" s="52">
        <f t="shared" si="4"/>
        <v>177733.55735444094</v>
      </c>
      <c r="L115" s="53">
        <f t="shared" si="5"/>
        <v>-330595.5414306511</v>
      </c>
      <c r="M115" s="54">
        <f t="shared" si="6"/>
        <v>-25738.40296166435</v>
      </c>
    </row>
    <row r="116" spans="1:13" ht="12.75">
      <c r="A116" s="23">
        <v>39156</v>
      </c>
      <c r="B116" s="19">
        <v>0.25</v>
      </c>
      <c r="C116" s="2">
        <v>354.2754</v>
      </c>
      <c r="D116" s="2">
        <v>0.9944</v>
      </c>
      <c r="E116" s="10">
        <v>301.7029</v>
      </c>
      <c r="F116" s="8">
        <v>-3.7028</v>
      </c>
      <c r="G116" s="9">
        <v>58.7431</v>
      </c>
      <c r="H116" s="2">
        <v>346.0679</v>
      </c>
      <c r="I116" s="10">
        <v>5.7023</v>
      </c>
      <c r="J116" s="9">
        <v>1.7833</v>
      </c>
      <c r="K116" s="52">
        <f t="shared" si="4"/>
        <v>196484.47296830767</v>
      </c>
      <c r="L116" s="53">
        <f t="shared" si="5"/>
        <v>-318099.4594812756</v>
      </c>
      <c r="M116" s="54">
        <f t="shared" si="6"/>
        <v>-24196.702380290237</v>
      </c>
    </row>
    <row r="117" spans="1:13" ht="12.75">
      <c r="A117" s="23">
        <v>39156</v>
      </c>
      <c r="B117" s="19">
        <v>0.5</v>
      </c>
      <c r="C117" s="2">
        <v>354.5246</v>
      </c>
      <c r="D117" s="2">
        <v>0.9945</v>
      </c>
      <c r="E117" s="10">
        <v>305.1708</v>
      </c>
      <c r="F117" s="8">
        <v>-3.4674</v>
      </c>
      <c r="G117" s="9">
        <v>58.503</v>
      </c>
      <c r="H117" s="2">
        <v>346.0682</v>
      </c>
      <c r="I117" s="10">
        <v>5.8297</v>
      </c>
      <c r="J117" s="9">
        <v>1.7941</v>
      </c>
      <c r="K117" s="52">
        <f t="shared" si="4"/>
        <v>214541.25502824553</v>
      </c>
      <c r="L117" s="53">
        <f t="shared" si="5"/>
        <v>-304460.9137445171</v>
      </c>
      <c r="M117" s="54">
        <f t="shared" si="6"/>
        <v>-22567.75578168807</v>
      </c>
    </row>
    <row r="118" spans="1:13" ht="12.75">
      <c r="A118" s="23">
        <v>39156</v>
      </c>
      <c r="B118" s="19">
        <v>0.75</v>
      </c>
      <c r="C118" s="2">
        <v>354.7738</v>
      </c>
      <c r="D118" s="2">
        <v>0.9945</v>
      </c>
      <c r="E118" s="10">
        <v>308.6668</v>
      </c>
      <c r="F118" s="8">
        <v>-3.2171</v>
      </c>
      <c r="G118" s="9">
        <v>58.2676</v>
      </c>
      <c r="H118" s="2">
        <v>346.0685</v>
      </c>
      <c r="I118" s="10">
        <v>5.9572</v>
      </c>
      <c r="J118" s="9">
        <v>1.8049</v>
      </c>
      <c r="K118" s="52">
        <f t="shared" si="4"/>
        <v>231830.47029646585</v>
      </c>
      <c r="L118" s="53">
        <f t="shared" si="5"/>
        <v>-289715.6057056667</v>
      </c>
      <c r="M118" s="54">
        <f t="shared" si="6"/>
        <v>-20856.185531674564</v>
      </c>
    </row>
    <row r="119" spans="1:13" ht="12.75">
      <c r="A119" s="23">
        <v>39157</v>
      </c>
      <c r="B119" s="19">
        <v>0</v>
      </c>
      <c r="C119" s="2">
        <v>355.023</v>
      </c>
      <c r="D119" s="2">
        <v>0.9946</v>
      </c>
      <c r="E119" s="10">
        <v>312.1907</v>
      </c>
      <c r="F119" s="8">
        <v>-2.9527</v>
      </c>
      <c r="G119" s="9">
        <v>58.0381</v>
      </c>
      <c r="H119" s="2">
        <v>346.0687</v>
      </c>
      <c r="I119" s="10">
        <v>6.0848</v>
      </c>
      <c r="J119" s="9">
        <v>1.8158</v>
      </c>
      <c r="K119" s="52">
        <f t="shared" si="4"/>
        <v>248279.6855693284</v>
      </c>
      <c r="L119" s="53">
        <f t="shared" si="5"/>
        <v>-273903.67452614015</v>
      </c>
      <c r="M119" s="54">
        <f t="shared" si="6"/>
        <v>-19068.28684876432</v>
      </c>
    </row>
    <row r="120" spans="1:13" ht="12.75">
      <c r="A120" s="23">
        <v>39157</v>
      </c>
      <c r="B120" s="19">
        <v>0.25</v>
      </c>
      <c r="C120" s="2">
        <v>355.2721</v>
      </c>
      <c r="D120" s="2">
        <v>0.9947</v>
      </c>
      <c r="E120" s="10">
        <v>315.7421</v>
      </c>
      <c r="F120" s="8">
        <v>-2.6749</v>
      </c>
      <c r="G120" s="9">
        <v>57.816</v>
      </c>
      <c r="H120" s="2">
        <v>346.0689</v>
      </c>
      <c r="I120" s="10">
        <v>6.2125</v>
      </c>
      <c r="J120" s="9">
        <v>1.8266</v>
      </c>
      <c r="K120" s="52">
        <f t="shared" si="4"/>
        <v>263819.2120350553</v>
      </c>
      <c r="L120" s="53">
        <f t="shared" si="5"/>
        <v>-257072.20310102677</v>
      </c>
      <c r="M120" s="54">
        <f t="shared" si="6"/>
        <v>-17209.538894370493</v>
      </c>
    </row>
    <row r="121" spans="1:13" ht="12.75">
      <c r="A121" s="23">
        <v>39157</v>
      </c>
      <c r="B121" s="19">
        <v>0.5</v>
      </c>
      <c r="C121" s="2">
        <v>355.5212</v>
      </c>
      <c r="D121" s="2">
        <v>0.9947</v>
      </c>
      <c r="E121" s="10">
        <v>319.3203</v>
      </c>
      <c r="F121" s="8">
        <v>-2.3845</v>
      </c>
      <c r="G121" s="9">
        <v>57.6024</v>
      </c>
      <c r="H121" s="2">
        <v>346.0691</v>
      </c>
      <c r="I121" s="10">
        <v>6.3403</v>
      </c>
      <c r="J121" s="9">
        <v>1.8374</v>
      </c>
      <c r="K121" s="52">
        <f t="shared" si="4"/>
        <v>278379.26685368863</v>
      </c>
      <c r="L121" s="53">
        <f t="shared" si="5"/>
        <v>-239272.3960491901</v>
      </c>
      <c r="M121" s="54">
        <f t="shared" si="6"/>
        <v>-15285.651251820958</v>
      </c>
    </row>
    <row r="122" spans="1:13" ht="12.75">
      <c r="A122" s="23">
        <v>39157</v>
      </c>
      <c r="B122" s="19">
        <v>0.75</v>
      </c>
      <c r="C122" s="2">
        <v>355.7703</v>
      </c>
      <c r="D122" s="2">
        <v>0.9948</v>
      </c>
      <c r="E122" s="10">
        <v>322.9246</v>
      </c>
      <c r="F122" s="8">
        <v>-2.0825</v>
      </c>
      <c r="G122" s="9">
        <v>57.3986</v>
      </c>
      <c r="H122" s="2">
        <v>346.0692</v>
      </c>
      <c r="I122" s="10">
        <v>6.4682</v>
      </c>
      <c r="J122" s="9">
        <v>1.8483</v>
      </c>
      <c r="K122" s="52">
        <f t="shared" si="4"/>
        <v>291894.4059852483</v>
      </c>
      <c r="L122" s="53">
        <f t="shared" si="5"/>
        <v>-220561.060617478</v>
      </c>
      <c r="M122" s="54">
        <f t="shared" si="6"/>
        <v>-13303.383137468614</v>
      </c>
    </row>
    <row r="123" spans="1:13" ht="12.75">
      <c r="A123" s="23">
        <v>39158</v>
      </c>
      <c r="B123" s="19">
        <v>0</v>
      </c>
      <c r="C123" s="2">
        <v>356.0193</v>
      </c>
      <c r="D123" s="2">
        <v>0.9949</v>
      </c>
      <c r="E123" s="10">
        <v>326.5539</v>
      </c>
      <c r="F123" s="8">
        <v>-1.77</v>
      </c>
      <c r="G123" s="9">
        <v>57.206</v>
      </c>
      <c r="H123" s="2">
        <v>346.0693</v>
      </c>
      <c r="I123" s="10">
        <v>6.5962</v>
      </c>
      <c r="J123" s="9">
        <v>1.8591</v>
      </c>
      <c r="K123" s="52">
        <f t="shared" si="4"/>
        <v>304302.2022831708</v>
      </c>
      <c r="L123" s="53">
        <f t="shared" si="5"/>
        <v>-201001.81161590046</v>
      </c>
      <c r="M123" s="54">
        <f t="shared" si="6"/>
        <v>-11269.82530777318</v>
      </c>
    </row>
    <row r="124" spans="1:13" ht="12.75">
      <c r="A124" s="23">
        <v>39158</v>
      </c>
      <c r="B124" s="19">
        <v>0.25</v>
      </c>
      <c r="C124" s="2">
        <v>356.2683</v>
      </c>
      <c r="D124" s="2">
        <v>0.9949</v>
      </c>
      <c r="E124" s="10">
        <v>330.2072</v>
      </c>
      <c r="F124" s="8">
        <v>-1.4482</v>
      </c>
      <c r="G124" s="9">
        <v>57.0256</v>
      </c>
      <c r="H124" s="2">
        <v>346.0694</v>
      </c>
      <c r="I124" s="10">
        <v>6.7243</v>
      </c>
      <c r="J124" s="9">
        <v>1.8699</v>
      </c>
      <c r="K124" s="52">
        <f t="shared" si="4"/>
        <v>315543.16337196896</v>
      </c>
      <c r="L124" s="53">
        <f t="shared" si="5"/>
        <v>-180660.61941969095</v>
      </c>
      <c r="M124" s="54">
        <f t="shared" si="6"/>
        <v>-9192.287057472533</v>
      </c>
    </row>
    <row r="125" spans="1:13" ht="12.75">
      <c r="A125" s="23">
        <v>39158</v>
      </c>
      <c r="B125" s="19">
        <v>0.5</v>
      </c>
      <c r="C125" s="2">
        <v>356.5173</v>
      </c>
      <c r="D125" s="2">
        <v>0.995</v>
      </c>
      <c r="E125" s="10">
        <v>333.883</v>
      </c>
      <c r="F125" s="8">
        <v>-1.1185</v>
      </c>
      <c r="G125" s="9">
        <v>56.8587</v>
      </c>
      <c r="H125" s="2">
        <v>346.0694</v>
      </c>
      <c r="I125" s="10">
        <v>6.8525</v>
      </c>
      <c r="J125" s="9">
        <v>1.8807</v>
      </c>
      <c r="K125" s="52">
        <f t="shared" si="4"/>
        <v>325562.77244059055</v>
      </c>
      <c r="L125" s="53">
        <f t="shared" si="5"/>
        <v>-159611.3531981201</v>
      </c>
      <c r="M125" s="54">
        <f t="shared" si="6"/>
        <v>-7079.078775704109</v>
      </c>
    </row>
    <row r="126" spans="1:13" ht="12.75">
      <c r="A126" s="23">
        <v>39158</v>
      </c>
      <c r="B126" s="19">
        <v>0.75</v>
      </c>
      <c r="C126" s="2">
        <v>356.7662</v>
      </c>
      <c r="D126" s="2">
        <v>0.9951</v>
      </c>
      <c r="E126" s="10">
        <v>337.5798</v>
      </c>
      <c r="F126" s="8">
        <v>-0.7822</v>
      </c>
      <c r="G126" s="9">
        <v>56.7062</v>
      </c>
      <c r="H126" s="2">
        <v>346.0693</v>
      </c>
      <c r="I126" s="10">
        <v>6.9808</v>
      </c>
      <c r="J126" s="9">
        <v>1.8915</v>
      </c>
      <c r="K126" s="52">
        <f t="shared" si="4"/>
        <v>334310.1174642356</v>
      </c>
      <c r="L126" s="53">
        <f t="shared" si="5"/>
        <v>-137930.59342177858</v>
      </c>
      <c r="M126" s="54">
        <f t="shared" si="6"/>
        <v>-4937.490599922524</v>
      </c>
    </row>
    <row r="127" spans="1:13" ht="12.75">
      <c r="A127" s="23">
        <v>39159</v>
      </c>
      <c r="B127" s="19">
        <v>0</v>
      </c>
      <c r="C127" s="2">
        <v>357.0152</v>
      </c>
      <c r="D127" s="2">
        <v>0.9951</v>
      </c>
      <c r="E127" s="10">
        <v>341.2961</v>
      </c>
      <c r="F127" s="8">
        <v>-0.4408</v>
      </c>
      <c r="G127" s="9">
        <v>56.5692</v>
      </c>
      <c r="H127" s="2">
        <v>346.0693</v>
      </c>
      <c r="I127" s="10">
        <v>7.1092</v>
      </c>
      <c r="J127" s="9">
        <v>1.9023</v>
      </c>
      <c r="K127" s="52">
        <f t="shared" si="4"/>
        <v>341741.42545482516</v>
      </c>
      <c r="L127" s="53">
        <f t="shared" si="5"/>
        <v>-115699.01802616323</v>
      </c>
      <c r="M127" s="54">
        <f t="shared" si="6"/>
        <v>-2775.8037234027015</v>
      </c>
    </row>
    <row r="128" spans="1:13" ht="12.75">
      <c r="A128" s="23">
        <v>39159</v>
      </c>
      <c r="B128" s="19">
        <v>0.25</v>
      </c>
      <c r="C128" s="2">
        <v>357.264</v>
      </c>
      <c r="D128" s="2">
        <v>0.9952</v>
      </c>
      <c r="E128" s="10">
        <v>345.0298</v>
      </c>
      <c r="F128" s="8">
        <v>-0.0961</v>
      </c>
      <c r="G128" s="9">
        <v>56.4485</v>
      </c>
      <c r="H128" s="2">
        <v>346.0692</v>
      </c>
      <c r="I128" s="10">
        <v>7.2377</v>
      </c>
      <c r="J128" s="9">
        <v>1.9131</v>
      </c>
      <c r="K128" s="52">
        <f t="shared" si="4"/>
        <v>347816.4213582225</v>
      </c>
      <c r="L128" s="53">
        <f t="shared" si="5"/>
        <v>-93003.26588344332</v>
      </c>
      <c r="M128" s="54">
        <f t="shared" si="6"/>
        <v>-603.874937227001</v>
      </c>
    </row>
    <row r="129" spans="1:13" ht="12.75">
      <c r="A129" s="23">
        <v>39159</v>
      </c>
      <c r="B129" s="19">
        <v>0.5</v>
      </c>
      <c r="C129" s="2">
        <v>357.5129</v>
      </c>
      <c r="D129" s="2">
        <v>0.9953</v>
      </c>
      <c r="E129" s="10">
        <v>348.779</v>
      </c>
      <c r="F129" s="8">
        <v>0.2505</v>
      </c>
      <c r="G129" s="9">
        <v>56.3449</v>
      </c>
      <c r="H129" s="2">
        <v>346.0709</v>
      </c>
      <c r="I129" s="10">
        <v>7.3663</v>
      </c>
      <c r="J129" s="9">
        <v>1.9239</v>
      </c>
      <c r="K129" s="52">
        <f t="shared" si="4"/>
        <v>352502.42997376027</v>
      </c>
      <c r="L129" s="53">
        <f t="shared" si="5"/>
        <v>-69931.63470580283</v>
      </c>
      <c r="M129" s="54">
        <f t="shared" si="6"/>
        <v>1571.2032704604196</v>
      </c>
    </row>
    <row r="130" spans="1:13" ht="12.75">
      <c r="A130" s="23">
        <v>39159</v>
      </c>
      <c r="B130" s="19">
        <v>0.75</v>
      </c>
      <c r="C130" s="2">
        <v>357.7617</v>
      </c>
      <c r="D130" s="2">
        <v>0.9954</v>
      </c>
      <c r="E130" s="10">
        <v>352.5415</v>
      </c>
      <c r="F130" s="8">
        <v>0.5971</v>
      </c>
      <c r="G130" s="9">
        <v>56.2591</v>
      </c>
      <c r="H130" s="2">
        <v>346.0731</v>
      </c>
      <c r="I130" s="10">
        <v>7.495</v>
      </c>
      <c r="J130" s="9">
        <v>1.9347</v>
      </c>
      <c r="K130" s="52">
        <f t="shared" si="4"/>
        <v>355773.0999340915</v>
      </c>
      <c r="L130" s="53">
        <f t="shared" si="5"/>
        <v>-46576.28514241471</v>
      </c>
      <c r="M130" s="54">
        <f t="shared" si="6"/>
        <v>3739.41276072696</v>
      </c>
    </row>
    <row r="131" spans="1:13" ht="12.75">
      <c r="A131" s="23">
        <v>39160</v>
      </c>
      <c r="B131" s="19">
        <v>0</v>
      </c>
      <c r="C131" s="2">
        <v>358.0105</v>
      </c>
      <c r="D131" s="2">
        <v>0.9954</v>
      </c>
      <c r="E131" s="10">
        <v>356.3151</v>
      </c>
      <c r="F131" s="8">
        <v>0.9421</v>
      </c>
      <c r="G131" s="9">
        <v>56.1914</v>
      </c>
      <c r="H131" s="2">
        <v>346.0752</v>
      </c>
      <c r="I131" s="10">
        <v>7.6237</v>
      </c>
      <c r="J131" s="9">
        <v>1.9455</v>
      </c>
      <c r="K131" s="52">
        <f t="shared" si="4"/>
        <v>357607.31601722783</v>
      </c>
      <c r="L131" s="53">
        <f t="shared" si="5"/>
        <v>-23030.789742518467</v>
      </c>
      <c r="M131" s="54">
        <f t="shared" si="6"/>
        <v>5892.759300595056</v>
      </c>
    </row>
    <row r="132" spans="1:13" ht="12.75">
      <c r="A132" s="23">
        <v>39160</v>
      </c>
      <c r="B132" s="19">
        <v>0.25</v>
      </c>
      <c r="C132" s="2">
        <v>358.2592</v>
      </c>
      <c r="D132" s="2">
        <v>0.9955</v>
      </c>
      <c r="E132" s="10">
        <v>0.0974</v>
      </c>
      <c r="F132" s="8">
        <v>1.2836</v>
      </c>
      <c r="G132" s="9">
        <v>56.1424</v>
      </c>
      <c r="H132" s="2">
        <v>346.0772</v>
      </c>
      <c r="I132" s="10">
        <v>7.7526</v>
      </c>
      <c r="J132" s="9">
        <v>1.9563</v>
      </c>
      <c r="K132" s="52">
        <f t="shared" si="4"/>
        <v>357993.71305090195</v>
      </c>
      <c r="L132" s="53">
        <f t="shared" si="5"/>
        <v>608.5722462569756</v>
      </c>
      <c r="M132" s="54">
        <f t="shared" si="6"/>
        <v>8021.503342393837</v>
      </c>
    </row>
    <row r="133" spans="1:13" ht="12.75">
      <c r="A133" s="23">
        <v>39160</v>
      </c>
      <c r="B133" s="19">
        <v>0.5</v>
      </c>
      <c r="C133" s="2">
        <v>358.5079</v>
      </c>
      <c r="D133" s="2">
        <v>0.9956</v>
      </c>
      <c r="E133" s="10">
        <v>3.886</v>
      </c>
      <c r="F133" s="8">
        <v>1.6199</v>
      </c>
      <c r="G133" s="9">
        <v>56.1123</v>
      </c>
      <c r="H133" s="2">
        <v>346.0791</v>
      </c>
      <c r="I133" s="10">
        <v>7.8816</v>
      </c>
      <c r="J133" s="9">
        <v>1.9671</v>
      </c>
      <c r="K133" s="52">
        <f t="shared" si="4"/>
        <v>356926.56381068146</v>
      </c>
      <c r="L133" s="53">
        <f t="shared" si="5"/>
        <v>24245.19450483022</v>
      </c>
      <c r="M133" s="54">
        <f t="shared" si="6"/>
        <v>10117.188264493272</v>
      </c>
    </row>
    <row r="134" spans="1:13" ht="12.75">
      <c r="A134" s="23">
        <v>39160</v>
      </c>
      <c r="B134" s="19">
        <v>0.75</v>
      </c>
      <c r="C134" s="2">
        <v>358.7566</v>
      </c>
      <c r="D134" s="2">
        <v>0.9956</v>
      </c>
      <c r="E134" s="10">
        <v>7.6783</v>
      </c>
      <c r="F134" s="8">
        <v>1.9493</v>
      </c>
      <c r="G134" s="9">
        <v>56.1011</v>
      </c>
      <c r="H134" s="2">
        <v>346.0808</v>
      </c>
      <c r="I134" s="10">
        <v>8.0107</v>
      </c>
      <c r="J134" s="9">
        <v>1.9778</v>
      </c>
      <c r="K134" s="52">
        <f t="shared" si="4"/>
        <v>354407.1968453148</v>
      </c>
      <c r="L134" s="53">
        <f t="shared" si="5"/>
        <v>47781.0593563872</v>
      </c>
      <c r="M134" s="54">
        <f t="shared" si="6"/>
        <v>12171.32027994798</v>
      </c>
    </row>
    <row r="135" spans="1:13" ht="12.75">
      <c r="A135" s="23">
        <v>39161</v>
      </c>
      <c r="B135" s="19">
        <v>0</v>
      </c>
      <c r="C135" s="2">
        <v>359.0053</v>
      </c>
      <c r="D135" s="2">
        <v>0.9957</v>
      </c>
      <c r="E135" s="10">
        <v>11.4718</v>
      </c>
      <c r="F135" s="8">
        <v>2.2701</v>
      </c>
      <c r="G135" s="9">
        <v>56.1089</v>
      </c>
      <c r="H135" s="2">
        <v>346.0823</v>
      </c>
      <c r="I135" s="10">
        <v>8.1488</v>
      </c>
      <c r="J135" s="9">
        <v>1.9895</v>
      </c>
      <c r="K135" s="52">
        <f t="shared" si="4"/>
        <v>350445.89353877574</v>
      </c>
      <c r="L135" s="53">
        <f t="shared" si="5"/>
        <v>71119.41779624262</v>
      </c>
      <c r="M135" s="54">
        <f t="shared" si="6"/>
        <v>14175.374019351872</v>
      </c>
    </row>
    <row r="136" spans="1:13" ht="12.75">
      <c r="A136" s="23">
        <v>39161</v>
      </c>
      <c r="B136" s="19">
        <v>0.25</v>
      </c>
      <c r="C136" s="2">
        <v>359.2539</v>
      </c>
      <c r="D136" s="2">
        <v>0.9958</v>
      </c>
      <c r="E136" s="10">
        <v>15.264</v>
      </c>
      <c r="F136" s="8">
        <v>2.5807</v>
      </c>
      <c r="G136" s="9">
        <v>56.1353</v>
      </c>
      <c r="H136" s="2">
        <v>346.0837</v>
      </c>
      <c r="I136" s="10">
        <v>8.2877</v>
      </c>
      <c r="J136" s="9">
        <v>2.0012</v>
      </c>
      <c r="K136" s="52">
        <f t="shared" si="4"/>
        <v>345057.9609459613</v>
      </c>
      <c r="L136" s="53">
        <f t="shared" si="5"/>
        <v>94164.18410191637</v>
      </c>
      <c r="M136" s="54">
        <f t="shared" si="6"/>
        <v>16121.2283257083</v>
      </c>
    </row>
    <row r="137" spans="1:13" ht="12.75">
      <c r="A137" s="23">
        <v>39161</v>
      </c>
      <c r="B137" s="19">
        <v>0.5</v>
      </c>
      <c r="C137" s="2">
        <v>359.5024</v>
      </c>
      <c r="D137" s="2">
        <v>0.9958</v>
      </c>
      <c r="E137" s="10">
        <v>19.0524</v>
      </c>
      <c r="F137" s="8">
        <v>2.8794</v>
      </c>
      <c r="G137" s="9">
        <v>56.1802</v>
      </c>
      <c r="H137" s="2">
        <v>346.085</v>
      </c>
      <c r="I137" s="10">
        <v>8.4266</v>
      </c>
      <c r="J137" s="9">
        <v>2.013</v>
      </c>
      <c r="K137" s="52">
        <f t="shared" si="4"/>
        <v>338268.67196347757</v>
      </c>
      <c r="L137" s="53">
        <f t="shared" si="5"/>
        <v>116821.39675591943</v>
      </c>
      <c r="M137" s="54">
        <f t="shared" si="6"/>
        <v>18000.056763248765</v>
      </c>
    </row>
    <row r="138" spans="1:13" ht="12.75">
      <c r="A138" s="23">
        <v>39161</v>
      </c>
      <c r="B138" s="19">
        <v>0.75</v>
      </c>
      <c r="C138" s="2">
        <v>359.751</v>
      </c>
      <c r="D138" s="2">
        <v>0.9959</v>
      </c>
      <c r="E138" s="10">
        <v>22.8345</v>
      </c>
      <c r="F138" s="8">
        <v>3.1649</v>
      </c>
      <c r="G138" s="9">
        <v>56.243</v>
      </c>
      <c r="H138" s="2">
        <v>346.0862</v>
      </c>
      <c r="I138" s="10">
        <v>8.5653</v>
      </c>
      <c r="J138" s="9">
        <v>2.0246</v>
      </c>
      <c r="K138" s="52">
        <f t="shared" si="4"/>
        <v>330108.0073342412</v>
      </c>
      <c r="L138" s="53">
        <f t="shared" si="5"/>
        <v>138998.5823521998</v>
      </c>
      <c r="M138" s="54">
        <f t="shared" si="6"/>
        <v>19805.189758604785</v>
      </c>
    </row>
    <row r="139" spans="1:13" ht="12.75">
      <c r="A139" s="23">
        <v>39162</v>
      </c>
      <c r="B139" s="19">
        <v>0</v>
      </c>
      <c r="C139" s="2">
        <v>359.9994</v>
      </c>
      <c r="D139" s="2">
        <v>0.996</v>
      </c>
      <c r="E139" s="10">
        <v>26.6078</v>
      </c>
      <c r="F139" s="8">
        <v>3.4358</v>
      </c>
      <c r="G139" s="9">
        <v>56.3231</v>
      </c>
      <c r="H139" s="2">
        <v>346.0872</v>
      </c>
      <c r="I139" s="10">
        <v>8.704</v>
      </c>
      <c r="J139" s="9">
        <v>2.0363</v>
      </c>
      <c r="K139" s="52">
        <f t="shared" si="4"/>
        <v>320613.7263143654</v>
      </c>
      <c r="L139" s="53">
        <f t="shared" si="5"/>
        <v>160605.99027016744</v>
      </c>
      <c r="M139" s="54">
        <f t="shared" si="6"/>
        <v>21529.082799526816</v>
      </c>
    </row>
    <row r="140" spans="1:13" ht="12.75">
      <c r="A140" s="23">
        <v>39162</v>
      </c>
      <c r="B140" s="19">
        <v>0.25</v>
      </c>
      <c r="C140" s="2">
        <v>0.2479</v>
      </c>
      <c r="D140" s="2">
        <v>0.9961</v>
      </c>
      <c r="E140" s="10">
        <v>30.3701</v>
      </c>
      <c r="F140" s="8">
        <v>3.6909</v>
      </c>
      <c r="G140" s="9">
        <v>56.4199</v>
      </c>
      <c r="H140" s="2">
        <v>346.0881</v>
      </c>
      <c r="I140" s="10">
        <v>8.8425</v>
      </c>
      <c r="J140" s="9">
        <v>2.048</v>
      </c>
      <c r="K140" s="52">
        <f aca="true" t="shared" si="7" ref="K140:K203">G140*COS(RADIANS(F140))*COS(RADIANS(E140))*$I$3</f>
        <v>309830.03028695285</v>
      </c>
      <c r="L140" s="53">
        <f aca="true" t="shared" si="8" ref="L140:L203">G140*COS(RADIANS(F140))*SIN(RADIANS(E140))*$I$3</f>
        <v>181558.92539206755</v>
      </c>
      <c r="M140" s="54">
        <f aca="true" t="shared" si="9" ref="M140:M203">G140*SIN(RADIANS(F140))*$I$3</f>
        <v>23165.175644835203</v>
      </c>
    </row>
    <row r="141" spans="1:13" ht="12.75">
      <c r="A141" s="23">
        <v>39162</v>
      </c>
      <c r="B141" s="19">
        <v>0.5</v>
      </c>
      <c r="C141" s="2">
        <v>0.4963</v>
      </c>
      <c r="D141" s="2">
        <v>0.9961</v>
      </c>
      <c r="E141" s="10">
        <v>34.1191</v>
      </c>
      <c r="F141" s="8">
        <v>3.9292</v>
      </c>
      <c r="G141" s="9">
        <v>56.5325</v>
      </c>
      <c r="H141" s="2">
        <v>346.0888</v>
      </c>
      <c r="I141" s="10">
        <v>8.981</v>
      </c>
      <c r="J141" s="9">
        <v>2.0596</v>
      </c>
      <c r="K141" s="52">
        <f t="shared" si="7"/>
        <v>297806.4835762676</v>
      </c>
      <c r="L141" s="53">
        <f t="shared" si="8"/>
        <v>201774.96444915363</v>
      </c>
      <c r="M141" s="54">
        <f t="shared" si="9"/>
        <v>24707.75485158614</v>
      </c>
    </row>
    <row r="142" spans="1:13" ht="12.75">
      <c r="A142" s="23">
        <v>39162</v>
      </c>
      <c r="B142" s="19">
        <v>0.75</v>
      </c>
      <c r="C142" s="2">
        <v>0.7447</v>
      </c>
      <c r="D142" s="2">
        <v>0.9962</v>
      </c>
      <c r="E142" s="10">
        <v>37.8529</v>
      </c>
      <c r="F142" s="8">
        <v>4.1496</v>
      </c>
      <c r="G142" s="9">
        <v>56.6601</v>
      </c>
      <c r="H142" s="2">
        <v>346.0894</v>
      </c>
      <c r="I142" s="10">
        <v>9.1194</v>
      </c>
      <c r="J142" s="9">
        <v>2.0712</v>
      </c>
      <c r="K142" s="52">
        <f t="shared" si="7"/>
        <v>284598.343374763</v>
      </c>
      <c r="L142" s="53">
        <f t="shared" si="8"/>
        <v>221178.268639251</v>
      </c>
      <c r="M142" s="54">
        <f t="shared" si="9"/>
        <v>26150.214518423487</v>
      </c>
    </row>
    <row r="143" spans="1:13" ht="12.75">
      <c r="A143" s="23">
        <v>39163</v>
      </c>
      <c r="B143" s="19">
        <v>0</v>
      </c>
      <c r="C143" s="2">
        <v>0.993</v>
      </c>
      <c r="D143" s="2">
        <v>0.9963</v>
      </c>
      <c r="E143" s="10">
        <v>41.5694</v>
      </c>
      <c r="F143" s="8">
        <v>4.3514</v>
      </c>
      <c r="G143" s="9">
        <v>56.8016</v>
      </c>
      <c r="H143" s="2">
        <v>346.0899</v>
      </c>
      <c r="I143" s="10">
        <v>9.2577</v>
      </c>
      <c r="J143" s="9">
        <v>2.0828</v>
      </c>
      <c r="K143" s="52">
        <f t="shared" si="7"/>
        <v>270265.812347054</v>
      </c>
      <c r="L143" s="53">
        <f t="shared" si="8"/>
        <v>239695.2192044795</v>
      </c>
      <c r="M143" s="54">
        <f t="shared" si="9"/>
        <v>27488.01770655089</v>
      </c>
    </row>
    <row r="144" spans="1:13" ht="12.75">
      <c r="A144" s="23">
        <v>39163</v>
      </c>
      <c r="B144" s="19">
        <v>0.25</v>
      </c>
      <c r="C144" s="2">
        <v>1.2413</v>
      </c>
      <c r="D144" s="2">
        <v>0.9963</v>
      </c>
      <c r="E144" s="10">
        <v>45.2668</v>
      </c>
      <c r="F144" s="8">
        <v>4.5339</v>
      </c>
      <c r="G144" s="9">
        <v>56.9561</v>
      </c>
      <c r="H144" s="2">
        <v>346.0902</v>
      </c>
      <c r="I144" s="10">
        <v>9.396</v>
      </c>
      <c r="J144" s="9">
        <v>2.0943</v>
      </c>
      <c r="K144" s="52">
        <f t="shared" si="7"/>
        <v>254874.49970542526</v>
      </c>
      <c r="L144" s="53">
        <f t="shared" si="8"/>
        <v>257259.28761145743</v>
      </c>
      <c r="M144" s="54">
        <f t="shared" si="9"/>
        <v>28716.41745081385</v>
      </c>
    </row>
    <row r="145" spans="1:13" ht="12.75">
      <c r="A145" s="23">
        <v>39163</v>
      </c>
      <c r="B145" s="19">
        <v>0.5</v>
      </c>
      <c r="C145" s="2">
        <v>1.4896</v>
      </c>
      <c r="D145" s="2">
        <v>0.9964</v>
      </c>
      <c r="E145" s="10">
        <v>48.9437</v>
      </c>
      <c r="F145" s="8">
        <v>4.6966</v>
      </c>
      <c r="G145" s="9">
        <v>57.1224</v>
      </c>
      <c r="H145" s="2">
        <v>346.0904</v>
      </c>
      <c r="I145" s="10">
        <v>9.5341</v>
      </c>
      <c r="J145" s="9">
        <v>2.1058</v>
      </c>
      <c r="K145" s="52">
        <f t="shared" si="7"/>
        <v>238491.6249040081</v>
      </c>
      <c r="L145" s="53">
        <f t="shared" si="8"/>
        <v>273809.3763817058</v>
      </c>
      <c r="M145" s="54">
        <f t="shared" si="9"/>
        <v>29831.49163104424</v>
      </c>
    </row>
    <row r="146" spans="1:13" ht="12.75">
      <c r="A146" s="23">
        <v>39163</v>
      </c>
      <c r="B146" s="19">
        <v>0.75</v>
      </c>
      <c r="C146" s="2">
        <v>1.7378</v>
      </c>
      <c r="D146" s="2">
        <v>0.9965</v>
      </c>
      <c r="E146" s="10">
        <v>52.5985</v>
      </c>
      <c r="F146" s="8">
        <v>4.8391</v>
      </c>
      <c r="G146" s="9">
        <v>57.2993</v>
      </c>
      <c r="H146" s="2">
        <v>346.0905</v>
      </c>
      <c r="I146" s="10">
        <v>9.6722</v>
      </c>
      <c r="J146" s="9">
        <v>2.1174</v>
      </c>
      <c r="K146" s="52">
        <f t="shared" si="7"/>
        <v>221189.72533982105</v>
      </c>
      <c r="L146" s="53">
        <f t="shared" si="8"/>
        <v>289288.4545894363</v>
      </c>
      <c r="M146" s="54">
        <f t="shared" si="9"/>
        <v>30829.670858990547</v>
      </c>
    </row>
    <row r="147" spans="1:13" ht="12.75">
      <c r="A147" s="23">
        <v>39164</v>
      </c>
      <c r="B147" s="19">
        <v>0</v>
      </c>
      <c r="C147" s="2">
        <v>1.986</v>
      </c>
      <c r="D147" s="2">
        <v>0.9965</v>
      </c>
      <c r="E147" s="10">
        <v>56.2301</v>
      </c>
      <c r="F147" s="8">
        <v>4.9613</v>
      </c>
      <c r="G147" s="9">
        <v>57.4858</v>
      </c>
      <c r="H147" s="2">
        <v>346.0905</v>
      </c>
      <c r="I147" s="10">
        <v>9.8102</v>
      </c>
      <c r="J147" s="9">
        <v>2.1288</v>
      </c>
      <c r="K147" s="52">
        <f t="shared" si="7"/>
        <v>203043.48004767898</v>
      </c>
      <c r="L147" s="53">
        <f t="shared" si="8"/>
        <v>303647.68449318525</v>
      </c>
      <c r="M147" s="54">
        <f t="shared" si="9"/>
        <v>31709.151744045183</v>
      </c>
    </row>
    <row r="148" spans="1:13" ht="12.75">
      <c r="A148" s="23">
        <v>39164</v>
      </c>
      <c r="B148" s="19">
        <v>0.25</v>
      </c>
      <c r="C148" s="2">
        <v>2.2342</v>
      </c>
      <c r="D148" s="2">
        <v>0.9966</v>
      </c>
      <c r="E148" s="10">
        <v>59.8374</v>
      </c>
      <c r="F148" s="8">
        <v>5.0629</v>
      </c>
      <c r="G148" s="9">
        <v>57.6806</v>
      </c>
      <c r="H148" s="2">
        <v>346.0903</v>
      </c>
      <c r="I148" s="10">
        <v>9.9481</v>
      </c>
      <c r="J148" s="9">
        <v>2.1403</v>
      </c>
      <c r="K148" s="52">
        <f t="shared" si="7"/>
        <v>184129.6927029885</v>
      </c>
      <c r="L148" s="53">
        <f t="shared" si="8"/>
        <v>316842.03057976335</v>
      </c>
      <c r="M148" s="54">
        <f t="shared" si="9"/>
        <v>32466.48016316265</v>
      </c>
    </row>
    <row r="149" spans="1:13" ht="12.75">
      <c r="A149" s="23">
        <v>39164</v>
      </c>
      <c r="B149" s="19">
        <v>0.5</v>
      </c>
      <c r="C149" s="2">
        <v>2.4823</v>
      </c>
      <c r="D149" s="2">
        <v>0.9967</v>
      </c>
      <c r="E149" s="10">
        <v>63.4196</v>
      </c>
      <c r="F149" s="8">
        <v>5.1439</v>
      </c>
      <c r="G149" s="9">
        <v>57.8826</v>
      </c>
      <c r="H149" s="2">
        <v>346.09</v>
      </c>
      <c r="I149" s="10">
        <v>10.0859</v>
      </c>
      <c r="J149" s="9">
        <v>2.1517</v>
      </c>
      <c r="K149" s="52">
        <f t="shared" si="7"/>
        <v>164526.9703441554</v>
      </c>
      <c r="L149" s="53">
        <f t="shared" si="8"/>
        <v>328833.6850996862</v>
      </c>
      <c r="M149" s="54">
        <f t="shared" si="9"/>
        <v>33100.03079034182</v>
      </c>
    </row>
    <row r="150" spans="1:13" ht="12.75">
      <c r="A150" s="23">
        <v>39164</v>
      </c>
      <c r="B150" s="19">
        <v>0.75</v>
      </c>
      <c r="C150" s="2">
        <v>2.7303</v>
      </c>
      <c r="D150" s="2">
        <v>0.9967</v>
      </c>
      <c r="E150" s="10">
        <v>66.9758</v>
      </c>
      <c r="F150" s="8">
        <v>5.2046</v>
      </c>
      <c r="G150" s="9">
        <v>58.0906</v>
      </c>
      <c r="H150" s="2">
        <v>346.0895</v>
      </c>
      <c r="I150" s="10">
        <v>10.2236</v>
      </c>
      <c r="J150" s="9">
        <v>2.1632</v>
      </c>
      <c r="K150" s="52">
        <f t="shared" si="7"/>
        <v>144316.35884831782</v>
      </c>
      <c r="L150" s="53">
        <f t="shared" si="8"/>
        <v>339589.17552249547</v>
      </c>
      <c r="M150" s="54">
        <f t="shared" si="9"/>
        <v>33609.89934453038</v>
      </c>
    </row>
    <row r="151" spans="1:13" ht="12.75">
      <c r="A151" s="23">
        <v>39165</v>
      </c>
      <c r="B151" s="19">
        <v>0</v>
      </c>
      <c r="C151" s="2">
        <v>2.9784</v>
      </c>
      <c r="D151" s="2">
        <v>0.9968</v>
      </c>
      <c r="E151" s="10">
        <v>70.5058</v>
      </c>
      <c r="F151" s="8">
        <v>5.245</v>
      </c>
      <c r="G151" s="9">
        <v>58.3034</v>
      </c>
      <c r="H151" s="2">
        <v>346.089</v>
      </c>
      <c r="I151" s="10">
        <v>10.3613</v>
      </c>
      <c r="J151" s="9">
        <v>2.1746</v>
      </c>
      <c r="K151" s="52">
        <f t="shared" si="7"/>
        <v>123576.75002260033</v>
      </c>
      <c r="L151" s="53">
        <f t="shared" si="8"/>
        <v>349082.2757226215</v>
      </c>
      <c r="M151" s="54">
        <f t="shared" si="9"/>
        <v>33994.13955803238</v>
      </c>
    </row>
    <row r="152" spans="1:13" ht="12.75">
      <c r="A152" s="23">
        <v>39165</v>
      </c>
      <c r="B152" s="19">
        <v>0.25</v>
      </c>
      <c r="C152" s="2">
        <v>3.2263</v>
      </c>
      <c r="D152" s="2">
        <v>0.9969</v>
      </c>
      <c r="E152" s="10">
        <v>74.009</v>
      </c>
      <c r="F152" s="8">
        <v>5.2655</v>
      </c>
      <c r="G152" s="9">
        <v>58.52</v>
      </c>
      <c r="H152" s="2">
        <v>346.0883</v>
      </c>
      <c r="I152" s="10">
        <v>10.4989</v>
      </c>
      <c r="J152" s="9">
        <v>2.1859</v>
      </c>
      <c r="K152" s="52">
        <f t="shared" si="7"/>
        <v>102391.03235665162</v>
      </c>
      <c r="L152" s="53">
        <f t="shared" si="8"/>
        <v>357291.77377746045</v>
      </c>
      <c r="M152" s="54">
        <f t="shared" si="9"/>
        <v>34253.41370798912</v>
      </c>
    </row>
    <row r="153" spans="1:13" ht="12.75">
      <c r="A153" s="23">
        <v>39165</v>
      </c>
      <c r="B153" s="19">
        <v>0.5</v>
      </c>
      <c r="C153" s="2">
        <v>3.4743</v>
      </c>
      <c r="D153" s="2">
        <v>0.9969</v>
      </c>
      <c r="E153" s="10">
        <v>77.4854</v>
      </c>
      <c r="F153" s="8">
        <v>5.2666</v>
      </c>
      <c r="G153" s="9">
        <v>58.7391</v>
      </c>
      <c r="H153" s="2">
        <v>346.0874</v>
      </c>
      <c r="I153" s="10">
        <v>10.6364</v>
      </c>
      <c r="J153" s="9">
        <v>2.1973</v>
      </c>
      <c r="K153" s="52">
        <f t="shared" si="7"/>
        <v>80838.7629217994</v>
      </c>
      <c r="L153" s="53">
        <f t="shared" si="8"/>
        <v>364200.88000214647</v>
      </c>
      <c r="M153" s="54">
        <f t="shared" si="9"/>
        <v>34388.82147673223</v>
      </c>
    </row>
    <row r="154" spans="1:13" ht="12.75">
      <c r="A154" s="23">
        <v>39165</v>
      </c>
      <c r="B154" s="19">
        <v>0.75</v>
      </c>
      <c r="C154" s="2">
        <v>3.7222</v>
      </c>
      <c r="D154" s="2">
        <v>0.997</v>
      </c>
      <c r="E154" s="10">
        <v>80.9349</v>
      </c>
      <c r="F154" s="8">
        <v>5.2485</v>
      </c>
      <c r="G154" s="9">
        <v>58.9598</v>
      </c>
      <c r="H154" s="2">
        <v>346.0865</v>
      </c>
      <c r="I154" s="10">
        <v>10.7738</v>
      </c>
      <c r="J154" s="9">
        <v>2.2086</v>
      </c>
      <c r="K154" s="52">
        <f t="shared" si="7"/>
        <v>59001.34646431217</v>
      </c>
      <c r="L154" s="53">
        <f t="shared" si="8"/>
        <v>369799.95157104457</v>
      </c>
      <c r="M154" s="54">
        <f t="shared" si="9"/>
        <v>34399.73300423418</v>
      </c>
    </row>
    <row r="155" spans="1:13" ht="12.75">
      <c r="A155" s="23">
        <v>39166</v>
      </c>
      <c r="B155" s="19">
        <v>0</v>
      </c>
      <c r="C155" s="2">
        <v>3.97</v>
      </c>
      <c r="D155" s="2">
        <v>0.9971</v>
      </c>
      <c r="E155" s="10">
        <v>84.3577</v>
      </c>
      <c r="F155" s="8">
        <v>5.2118</v>
      </c>
      <c r="G155" s="9">
        <v>59.1812</v>
      </c>
      <c r="H155" s="2">
        <v>346.0854</v>
      </c>
      <c r="I155" s="10">
        <v>10.9111</v>
      </c>
      <c r="J155" s="9">
        <v>2.2199</v>
      </c>
      <c r="K155" s="52">
        <f t="shared" si="7"/>
        <v>36958.12827316095</v>
      </c>
      <c r="L155" s="53">
        <f t="shared" si="8"/>
        <v>374084.1963049379</v>
      </c>
      <c r="M155" s="54">
        <f t="shared" si="9"/>
        <v>34288.13362817932</v>
      </c>
    </row>
    <row r="156" spans="1:13" ht="12.75">
      <c r="A156" s="23">
        <v>39166</v>
      </c>
      <c r="B156" s="19">
        <v>0.25</v>
      </c>
      <c r="C156" s="2">
        <v>4.2179</v>
      </c>
      <c r="D156" s="2">
        <v>0.9972</v>
      </c>
      <c r="E156" s="10">
        <v>87.7539</v>
      </c>
      <c r="F156" s="8">
        <v>5.1571</v>
      </c>
      <c r="G156" s="9">
        <v>59.4022</v>
      </c>
      <c r="H156" s="2">
        <v>346.0841</v>
      </c>
      <c r="I156" s="10">
        <v>11.0483</v>
      </c>
      <c r="J156" s="9">
        <v>2.2312</v>
      </c>
      <c r="K156" s="52">
        <f t="shared" si="7"/>
        <v>14788.706518603241</v>
      </c>
      <c r="L156" s="53">
        <f t="shared" si="8"/>
        <v>377051.9428259294</v>
      </c>
      <c r="M156" s="54">
        <f t="shared" si="9"/>
        <v>34055.944756913435</v>
      </c>
    </row>
    <row r="157" spans="1:13" ht="12.75">
      <c r="A157" s="23">
        <v>39166</v>
      </c>
      <c r="B157" s="19">
        <v>0.5</v>
      </c>
      <c r="C157" s="2">
        <v>4.4657</v>
      </c>
      <c r="D157" s="2">
        <v>0.9972</v>
      </c>
      <c r="E157" s="10">
        <v>91.1241</v>
      </c>
      <c r="F157" s="8">
        <v>5.085</v>
      </c>
      <c r="G157" s="9">
        <v>59.6219</v>
      </c>
      <c r="H157" s="2">
        <v>346.0828</v>
      </c>
      <c r="I157" s="10">
        <v>11.1855</v>
      </c>
      <c r="J157" s="9">
        <v>2.2425</v>
      </c>
      <c r="K157" s="52">
        <f t="shared" si="7"/>
        <v>-7430.904672299335</v>
      </c>
      <c r="L157" s="53">
        <f t="shared" si="8"/>
        <v>378707.2744784362</v>
      </c>
      <c r="M157" s="54">
        <f t="shared" si="9"/>
        <v>33705.27773588999</v>
      </c>
    </row>
    <row r="158" spans="1:13" ht="12.75">
      <c r="A158" s="23">
        <v>39166</v>
      </c>
      <c r="B158" s="19">
        <v>0.75</v>
      </c>
      <c r="C158" s="2">
        <v>4.7134</v>
      </c>
      <c r="D158" s="2">
        <v>0.9973</v>
      </c>
      <c r="E158" s="10">
        <v>94.4685</v>
      </c>
      <c r="F158" s="8">
        <v>4.9962</v>
      </c>
      <c r="G158" s="9">
        <v>59.8397</v>
      </c>
      <c r="H158" s="2">
        <v>346.0813</v>
      </c>
      <c r="I158" s="10">
        <v>11.3226</v>
      </c>
      <c r="J158" s="9">
        <v>2.2537</v>
      </c>
      <c r="K158" s="52">
        <f t="shared" si="7"/>
        <v>-29622.995924197632</v>
      </c>
      <c r="L158" s="53">
        <f t="shared" si="8"/>
        <v>379060.1000505329</v>
      </c>
      <c r="M158" s="54">
        <f t="shared" si="9"/>
        <v>33239.165534797634</v>
      </c>
    </row>
    <row r="159" spans="1:13" ht="12.75">
      <c r="A159" s="23">
        <v>39167</v>
      </c>
      <c r="B159" s="19">
        <v>0</v>
      </c>
      <c r="C159" s="2">
        <v>4.9611</v>
      </c>
      <c r="D159" s="2">
        <v>0.9974</v>
      </c>
      <c r="E159" s="10">
        <v>97.7879</v>
      </c>
      <c r="F159" s="8">
        <v>4.8912</v>
      </c>
      <c r="G159" s="9">
        <v>60.0546</v>
      </c>
      <c r="H159" s="2">
        <v>346.0797</v>
      </c>
      <c r="I159" s="10">
        <v>11.4596</v>
      </c>
      <c r="J159" s="9">
        <v>2.2649</v>
      </c>
      <c r="K159" s="52">
        <f t="shared" si="7"/>
        <v>-51714.88043063533</v>
      </c>
      <c r="L159" s="53">
        <f t="shared" si="8"/>
        <v>378121.70073196274</v>
      </c>
      <c r="M159" s="54">
        <f t="shared" si="9"/>
        <v>32659.19620381053</v>
      </c>
    </row>
    <row r="160" spans="1:13" ht="12.75">
      <c r="A160" s="23">
        <v>39167</v>
      </c>
      <c r="B160" s="19">
        <v>0.25</v>
      </c>
      <c r="C160" s="2">
        <v>5.2088</v>
      </c>
      <c r="D160" s="2">
        <v>0.9974</v>
      </c>
      <c r="E160" s="10">
        <v>101.0829</v>
      </c>
      <c r="F160" s="8">
        <v>4.7708</v>
      </c>
      <c r="G160" s="9">
        <v>60.2661</v>
      </c>
      <c r="H160" s="2">
        <v>346.0779</v>
      </c>
      <c r="I160" s="10">
        <v>11.5965</v>
      </c>
      <c r="J160" s="9">
        <v>2.2761</v>
      </c>
      <c r="K160" s="52">
        <f t="shared" si="7"/>
        <v>-73634.0970079845</v>
      </c>
      <c r="L160" s="53">
        <f t="shared" si="8"/>
        <v>375909.94650877087</v>
      </c>
      <c r="M160" s="54">
        <f t="shared" si="9"/>
        <v>31969.346008380613</v>
      </c>
    </row>
    <row r="161" spans="1:13" ht="12.75">
      <c r="A161" s="23">
        <v>39167</v>
      </c>
      <c r="B161" s="19">
        <v>0.5</v>
      </c>
      <c r="C161" s="2">
        <v>5.4564</v>
      </c>
      <c r="D161" s="2">
        <v>0.9975</v>
      </c>
      <c r="E161" s="10">
        <v>104.3541</v>
      </c>
      <c r="F161" s="8">
        <v>4.6357</v>
      </c>
      <c r="G161" s="9">
        <v>60.4735</v>
      </c>
      <c r="H161" s="2">
        <v>346.0761</v>
      </c>
      <c r="I161" s="10">
        <v>11.7334</v>
      </c>
      <c r="J161" s="9">
        <v>2.2873</v>
      </c>
      <c r="K161" s="52">
        <f t="shared" si="7"/>
        <v>-95309.66575765783</v>
      </c>
      <c r="L161" s="53">
        <f t="shared" si="8"/>
        <v>372445.0598487609</v>
      </c>
      <c r="M161" s="54">
        <f t="shared" si="9"/>
        <v>31172.950792522188</v>
      </c>
    </row>
    <row r="162" spans="1:13" ht="12.75">
      <c r="A162" s="23">
        <v>39167</v>
      </c>
      <c r="B162" s="19">
        <v>0.75</v>
      </c>
      <c r="C162" s="2">
        <v>5.704</v>
      </c>
      <c r="D162" s="2">
        <v>0.9976</v>
      </c>
      <c r="E162" s="10">
        <v>107.6024</v>
      </c>
      <c r="F162" s="8">
        <v>4.4866</v>
      </c>
      <c r="G162" s="9">
        <v>60.6762</v>
      </c>
      <c r="H162" s="2">
        <v>346.0741</v>
      </c>
      <c r="I162" s="10">
        <v>11.8701</v>
      </c>
      <c r="J162" s="9">
        <v>2.2984</v>
      </c>
      <c r="K162" s="52">
        <f t="shared" si="7"/>
        <v>-116674.36269210187</v>
      </c>
      <c r="L162" s="53">
        <f t="shared" si="8"/>
        <v>367750.74533853744</v>
      </c>
      <c r="M162" s="54">
        <f t="shared" si="9"/>
        <v>30273.540500899147</v>
      </c>
    </row>
    <row r="163" spans="1:13" ht="12.75">
      <c r="A163" s="23">
        <v>39168</v>
      </c>
      <c r="B163" s="19">
        <v>0</v>
      </c>
      <c r="C163" s="2">
        <v>5.9515</v>
      </c>
      <c r="D163" s="2">
        <v>0.9976</v>
      </c>
      <c r="E163" s="10">
        <v>110.8286</v>
      </c>
      <c r="F163" s="8">
        <v>4.3243</v>
      </c>
      <c r="G163" s="9">
        <v>60.8738</v>
      </c>
      <c r="H163" s="2">
        <v>346.0719</v>
      </c>
      <c r="I163" s="10">
        <v>12.0068</v>
      </c>
      <c r="J163" s="9">
        <v>2.3096</v>
      </c>
      <c r="K163" s="52">
        <f t="shared" si="7"/>
        <v>-137662.55149046952</v>
      </c>
      <c r="L163" s="53">
        <f t="shared" si="8"/>
        <v>361855.00948824314</v>
      </c>
      <c r="M163" s="54">
        <f t="shared" si="9"/>
        <v>29275.563287326266</v>
      </c>
    </row>
    <row r="164" spans="1:13" ht="12.75">
      <c r="A164" s="23">
        <v>39168</v>
      </c>
      <c r="B164" s="19">
        <v>0.25</v>
      </c>
      <c r="C164" s="2">
        <v>6.199</v>
      </c>
      <c r="D164" s="2">
        <v>0.9977</v>
      </c>
      <c r="E164" s="10">
        <v>114.0336</v>
      </c>
      <c r="F164" s="8">
        <v>4.1495</v>
      </c>
      <c r="G164" s="9">
        <v>61.0658</v>
      </c>
      <c r="H164" s="2">
        <v>346.0697</v>
      </c>
      <c r="I164" s="10">
        <v>12.1434</v>
      </c>
      <c r="J164" s="9">
        <v>2.3207</v>
      </c>
      <c r="K164" s="52">
        <f t="shared" si="7"/>
        <v>-158211.13277690043</v>
      </c>
      <c r="L164" s="53">
        <f t="shared" si="8"/>
        <v>354787.93527079094</v>
      </c>
      <c r="M164" s="54">
        <f t="shared" si="9"/>
        <v>28182.889797375417</v>
      </c>
    </row>
    <row r="165" spans="1:13" ht="12.75">
      <c r="A165" s="23">
        <v>39168</v>
      </c>
      <c r="B165" s="19">
        <v>0.5</v>
      </c>
      <c r="C165" s="2">
        <v>6.4465</v>
      </c>
      <c r="D165" s="2">
        <v>0.9978</v>
      </c>
      <c r="E165" s="10">
        <v>117.2183</v>
      </c>
      <c r="F165" s="8">
        <v>3.9629</v>
      </c>
      <c r="G165" s="9">
        <v>61.2518</v>
      </c>
      <c r="H165" s="2">
        <v>346.0673</v>
      </c>
      <c r="I165" s="10">
        <v>12.2799</v>
      </c>
      <c r="J165" s="9">
        <v>2.3318</v>
      </c>
      <c r="K165" s="52">
        <f t="shared" si="7"/>
        <v>-178259.34878071852</v>
      </c>
      <c r="L165" s="53">
        <f t="shared" si="8"/>
        <v>346582.851304599</v>
      </c>
      <c r="M165" s="54">
        <f t="shared" si="9"/>
        <v>26999.58320999435</v>
      </c>
    </row>
    <row r="166" spans="1:13" ht="12.75">
      <c r="A166" s="23">
        <v>39168</v>
      </c>
      <c r="B166" s="19">
        <v>0.75</v>
      </c>
      <c r="C166" s="2">
        <v>6.6939</v>
      </c>
      <c r="D166" s="2">
        <v>0.9979</v>
      </c>
      <c r="E166" s="10">
        <v>120.3836</v>
      </c>
      <c r="F166" s="8">
        <v>3.7653</v>
      </c>
      <c r="G166" s="9">
        <v>61.4316</v>
      </c>
      <c r="H166" s="2">
        <v>346.0647</v>
      </c>
      <c r="I166" s="10">
        <v>12.4164</v>
      </c>
      <c r="J166" s="9">
        <v>2.3428</v>
      </c>
      <c r="K166" s="52">
        <f t="shared" si="7"/>
        <v>-197749.29681202088</v>
      </c>
      <c r="L166" s="53">
        <f t="shared" si="8"/>
        <v>337276.66729904857</v>
      </c>
      <c r="M166" s="54">
        <f t="shared" si="9"/>
        <v>25730.615961579813</v>
      </c>
    </row>
    <row r="167" spans="1:13" ht="12.75">
      <c r="A167" s="23">
        <v>39169</v>
      </c>
      <c r="B167" s="19">
        <v>0</v>
      </c>
      <c r="C167" s="2">
        <v>6.9413</v>
      </c>
      <c r="D167" s="2">
        <v>0.9979</v>
      </c>
      <c r="E167" s="10">
        <v>123.5305</v>
      </c>
      <c r="F167" s="8">
        <v>3.5575</v>
      </c>
      <c r="G167" s="9">
        <v>61.6049</v>
      </c>
      <c r="H167" s="2">
        <v>346.0621</v>
      </c>
      <c r="I167" s="10">
        <v>12.5527</v>
      </c>
      <c r="J167" s="9">
        <v>2.3539</v>
      </c>
      <c r="K167" s="52">
        <f t="shared" si="7"/>
        <v>-216625.8121573129</v>
      </c>
      <c r="L167" s="53">
        <f t="shared" si="8"/>
        <v>326907.6679426711</v>
      </c>
      <c r="M167" s="54">
        <f t="shared" si="9"/>
        <v>24381.055215810135</v>
      </c>
    </row>
    <row r="168" spans="1:13" ht="12.75">
      <c r="A168" s="23">
        <v>39169</v>
      </c>
      <c r="B168" s="19">
        <v>0.25</v>
      </c>
      <c r="C168" s="2">
        <v>7.1886</v>
      </c>
      <c r="D168" s="2">
        <v>0.998</v>
      </c>
      <c r="E168" s="10">
        <v>126.6598</v>
      </c>
      <c r="F168" s="8">
        <v>3.3401</v>
      </c>
      <c r="G168" s="9">
        <v>61.7714</v>
      </c>
      <c r="H168" s="2">
        <v>346.0593</v>
      </c>
      <c r="I168" s="10">
        <v>12.689</v>
      </c>
      <c r="J168" s="9">
        <v>2.3649</v>
      </c>
      <c r="K168" s="52">
        <f t="shared" si="7"/>
        <v>-234835.0325744458</v>
      </c>
      <c r="L168" s="53">
        <f t="shared" si="8"/>
        <v>315517.1276229856</v>
      </c>
      <c r="M168" s="54">
        <f t="shared" si="9"/>
        <v>22954.73679466058</v>
      </c>
    </row>
    <row r="169" spans="1:13" ht="12.75">
      <c r="A169" s="23">
        <v>39169</v>
      </c>
      <c r="B169" s="19">
        <v>0.5</v>
      </c>
      <c r="C169" s="2">
        <v>7.4359</v>
      </c>
      <c r="D169" s="2">
        <v>0.9981</v>
      </c>
      <c r="E169" s="10">
        <v>129.7727</v>
      </c>
      <c r="F169" s="8">
        <v>3.114</v>
      </c>
      <c r="G169" s="9">
        <v>61.931</v>
      </c>
      <c r="H169" s="2">
        <v>346.0563</v>
      </c>
      <c r="I169" s="10">
        <v>12.8252</v>
      </c>
      <c r="J169" s="9">
        <v>2.3759</v>
      </c>
      <c r="K169" s="52">
        <f t="shared" si="7"/>
        <v>-252328.50865015094</v>
      </c>
      <c r="L169" s="53">
        <f t="shared" si="8"/>
        <v>303147.67568502453</v>
      </c>
      <c r="M169" s="54">
        <f t="shared" si="9"/>
        <v>21457.755213692606</v>
      </c>
    </row>
    <row r="170" spans="1:13" ht="12.75">
      <c r="A170" s="23">
        <v>39169</v>
      </c>
      <c r="B170" s="19">
        <v>0.75</v>
      </c>
      <c r="C170" s="2">
        <v>7.6832</v>
      </c>
      <c r="D170" s="2">
        <v>0.9981</v>
      </c>
      <c r="E170" s="10">
        <v>132.87</v>
      </c>
      <c r="F170" s="8">
        <v>2.8798</v>
      </c>
      <c r="G170" s="9">
        <v>62.0836</v>
      </c>
      <c r="H170" s="2">
        <v>346.0532</v>
      </c>
      <c r="I170" s="10">
        <v>12.9614</v>
      </c>
      <c r="J170" s="9">
        <v>2.3869</v>
      </c>
      <c r="K170" s="52">
        <f t="shared" si="7"/>
        <v>-269058.2826737297</v>
      </c>
      <c r="L170" s="53">
        <f t="shared" si="8"/>
        <v>289845.3904162549</v>
      </c>
      <c r="M170" s="54">
        <f t="shared" si="9"/>
        <v>19894.258745214876</v>
      </c>
    </row>
    <row r="171" spans="1:13" ht="12.75">
      <c r="A171" s="23">
        <v>39170</v>
      </c>
      <c r="B171" s="19">
        <v>0</v>
      </c>
      <c r="C171" s="2">
        <v>7.9304</v>
      </c>
      <c r="D171" s="2">
        <v>0.9982</v>
      </c>
      <c r="E171" s="10">
        <v>135.9526</v>
      </c>
      <c r="F171" s="8">
        <v>2.6384</v>
      </c>
      <c r="G171" s="9">
        <v>62.2291</v>
      </c>
      <c r="H171" s="2">
        <v>346.05</v>
      </c>
      <c r="I171" s="10">
        <v>13.0974</v>
      </c>
      <c r="J171" s="9">
        <v>2.3978</v>
      </c>
      <c r="K171" s="52">
        <f t="shared" si="7"/>
        <v>-284979.61211564264</v>
      </c>
      <c r="L171" s="53">
        <f t="shared" si="8"/>
        <v>275657.59532690415</v>
      </c>
      <c r="M171" s="54">
        <f t="shared" si="9"/>
        <v>18270.569162948777</v>
      </c>
    </row>
    <row r="172" spans="1:13" ht="12.75">
      <c r="A172" s="23">
        <v>39170</v>
      </c>
      <c r="B172" s="19">
        <v>0.25</v>
      </c>
      <c r="C172" s="2">
        <v>8.1776</v>
      </c>
      <c r="D172" s="2">
        <v>0.9983</v>
      </c>
      <c r="E172" s="10">
        <v>139.0216</v>
      </c>
      <c r="F172" s="8">
        <v>2.3904</v>
      </c>
      <c r="G172" s="9">
        <v>62.3674</v>
      </c>
      <c r="H172" s="2">
        <v>346.0467</v>
      </c>
      <c r="I172" s="10">
        <v>13.2334</v>
      </c>
      <c r="J172" s="9">
        <v>2.4088</v>
      </c>
      <c r="K172" s="52">
        <f t="shared" si="7"/>
        <v>-300051.46150968986</v>
      </c>
      <c r="L172" s="53">
        <f t="shared" si="8"/>
        <v>260632.22673944454</v>
      </c>
      <c r="M172" s="54">
        <f t="shared" si="9"/>
        <v>16591.041116586926</v>
      </c>
    </row>
    <row r="173" spans="1:13" ht="12.75">
      <c r="A173" s="23">
        <v>39170</v>
      </c>
      <c r="B173" s="19">
        <v>0.5</v>
      </c>
      <c r="C173" s="2">
        <v>8.4247</v>
      </c>
      <c r="D173" s="2">
        <v>0.9983</v>
      </c>
      <c r="E173" s="10">
        <v>142.0777</v>
      </c>
      <c r="F173" s="8">
        <v>2.1367</v>
      </c>
      <c r="G173" s="9">
        <v>62.4986</v>
      </c>
      <c r="H173" s="2">
        <v>346.0432</v>
      </c>
      <c r="I173" s="10">
        <v>13.3693</v>
      </c>
      <c r="J173" s="9">
        <v>2.4197</v>
      </c>
      <c r="K173" s="52">
        <f t="shared" si="7"/>
        <v>-314234.5388388083</v>
      </c>
      <c r="L173" s="53">
        <f t="shared" si="8"/>
        <v>244821.39551856517</v>
      </c>
      <c r="M173" s="54">
        <f t="shared" si="9"/>
        <v>14862.250794378355</v>
      </c>
    </row>
    <row r="174" spans="1:13" ht="12.75">
      <c r="A174" s="23">
        <v>39170</v>
      </c>
      <c r="B174" s="19">
        <v>0.75</v>
      </c>
      <c r="C174" s="2">
        <v>8.6718</v>
      </c>
      <c r="D174" s="2">
        <v>0.9984</v>
      </c>
      <c r="E174" s="10">
        <v>145.122</v>
      </c>
      <c r="F174" s="8">
        <v>1.8779</v>
      </c>
      <c r="G174" s="9">
        <v>62.6226</v>
      </c>
      <c r="H174" s="2">
        <v>346.0396</v>
      </c>
      <c r="I174" s="10">
        <v>13.5051</v>
      </c>
      <c r="J174" s="9">
        <v>2.4306</v>
      </c>
      <c r="K174" s="52">
        <f t="shared" si="7"/>
        <v>-327493.2852770268</v>
      </c>
      <c r="L174" s="53">
        <f t="shared" si="8"/>
        <v>228275.58530093182</v>
      </c>
      <c r="M174" s="54">
        <f t="shared" si="9"/>
        <v>13088.721099598057</v>
      </c>
    </row>
    <row r="175" spans="1:13" ht="12.75">
      <c r="A175" s="23">
        <v>39171</v>
      </c>
      <c r="B175" s="19">
        <v>0</v>
      </c>
      <c r="C175" s="2">
        <v>8.9189</v>
      </c>
      <c r="D175" s="2">
        <v>0.9985</v>
      </c>
      <c r="E175" s="10">
        <v>148.1553</v>
      </c>
      <c r="F175" s="8">
        <v>1.6148</v>
      </c>
      <c r="G175" s="9">
        <v>62.7395</v>
      </c>
      <c r="H175" s="2">
        <v>346.0359</v>
      </c>
      <c r="I175" s="10">
        <v>13.6408</v>
      </c>
      <c r="J175" s="9">
        <v>2.4414</v>
      </c>
      <c r="K175" s="52">
        <f t="shared" si="7"/>
        <v>-339794.56657280284</v>
      </c>
      <c r="L175" s="53">
        <f t="shared" si="8"/>
        <v>211048.74100401707</v>
      </c>
      <c r="M175" s="54">
        <f t="shared" si="9"/>
        <v>11276.484141698276</v>
      </c>
    </row>
    <row r="176" spans="1:13" ht="12.75">
      <c r="A176" s="23">
        <v>39171</v>
      </c>
      <c r="B176" s="19">
        <v>0.25</v>
      </c>
      <c r="C176" s="2">
        <v>9.1659</v>
      </c>
      <c r="D176" s="2">
        <v>0.9986</v>
      </c>
      <c r="E176" s="10">
        <v>151.1783</v>
      </c>
      <c r="F176" s="8">
        <v>1.348</v>
      </c>
      <c r="G176" s="9">
        <v>62.8493</v>
      </c>
      <c r="H176" s="2">
        <v>346.032</v>
      </c>
      <c r="I176" s="10">
        <v>13.7765</v>
      </c>
      <c r="J176" s="9">
        <v>2.4523</v>
      </c>
      <c r="K176" s="52">
        <f t="shared" si="7"/>
        <v>-351107.3672778674</v>
      </c>
      <c r="L176" s="53">
        <f t="shared" si="8"/>
        <v>193196.11151822368</v>
      </c>
      <c r="M176" s="54">
        <f t="shared" si="9"/>
        <v>9430.21700244753</v>
      </c>
    </row>
    <row r="177" spans="1:13" ht="12.75">
      <c r="A177" s="23">
        <v>39171</v>
      </c>
      <c r="B177" s="19">
        <v>0.5</v>
      </c>
      <c r="C177" s="2">
        <v>9.4129</v>
      </c>
      <c r="D177" s="2">
        <v>0.9986</v>
      </c>
      <c r="E177" s="10">
        <v>154.1921</v>
      </c>
      <c r="F177" s="8">
        <v>1.0784</v>
      </c>
      <c r="G177" s="9">
        <v>62.9521</v>
      </c>
      <c r="H177" s="2">
        <v>346.0279</v>
      </c>
      <c r="I177" s="10">
        <v>13.9121</v>
      </c>
      <c r="J177" s="9">
        <v>2.4631</v>
      </c>
      <c r="K177" s="52">
        <f t="shared" si="7"/>
        <v>-361405.44601506327</v>
      </c>
      <c r="L177" s="53">
        <f t="shared" si="8"/>
        <v>174771.69908331629</v>
      </c>
      <c r="M177" s="54">
        <f t="shared" si="9"/>
        <v>7556.7642679549635</v>
      </c>
    </row>
    <row r="178" spans="1:13" ht="12.75">
      <c r="A178" s="23">
        <v>39171</v>
      </c>
      <c r="B178" s="19">
        <v>0.75</v>
      </c>
      <c r="C178" s="2">
        <v>9.6598</v>
      </c>
      <c r="D178" s="2">
        <v>0.9987</v>
      </c>
      <c r="E178" s="10">
        <v>157.1972</v>
      </c>
      <c r="F178" s="8">
        <v>0.8066</v>
      </c>
      <c r="G178" s="9">
        <v>63.048</v>
      </c>
      <c r="H178" s="2">
        <v>346.0237</v>
      </c>
      <c r="I178" s="10">
        <v>14.0476</v>
      </c>
      <c r="J178" s="9">
        <v>2.4739</v>
      </c>
      <c r="K178" s="52">
        <f t="shared" si="7"/>
        <v>-370663.5314568869</v>
      </c>
      <c r="L178" s="53">
        <f t="shared" si="8"/>
        <v>155833.91667496768</v>
      </c>
      <c r="M178" s="54">
        <f t="shared" si="9"/>
        <v>5660.914588232785</v>
      </c>
    </row>
    <row r="179" spans="1:13" ht="12.75">
      <c r="A179" s="23">
        <v>39172</v>
      </c>
      <c r="B179" s="19">
        <v>0</v>
      </c>
      <c r="C179" s="2">
        <v>9.9068</v>
      </c>
      <c r="D179" s="2">
        <v>0.9988</v>
      </c>
      <c r="E179" s="10">
        <v>160.1946</v>
      </c>
      <c r="F179" s="8">
        <v>0.5334</v>
      </c>
      <c r="G179" s="9">
        <v>63.1371</v>
      </c>
      <c r="H179" s="2">
        <v>346.0194</v>
      </c>
      <c r="I179" s="10">
        <v>14.183</v>
      </c>
      <c r="J179" s="9">
        <v>2.4847</v>
      </c>
      <c r="K179" s="52">
        <f t="shared" si="7"/>
        <v>-378860.8343258818</v>
      </c>
      <c r="L179" s="53">
        <f t="shared" si="8"/>
        <v>136438.62962870346</v>
      </c>
      <c r="M179" s="54">
        <f t="shared" si="9"/>
        <v>3748.890742211126</v>
      </c>
    </row>
    <row r="180" spans="1:13" ht="12.75">
      <c r="A180" s="23">
        <v>39172</v>
      </c>
      <c r="B180" s="19">
        <v>0.25</v>
      </c>
      <c r="C180" s="2">
        <v>10.1536</v>
      </c>
      <c r="D180" s="2">
        <v>0.9988</v>
      </c>
      <c r="E180" s="10">
        <v>163.185</v>
      </c>
      <c r="F180" s="8">
        <v>0.2594</v>
      </c>
      <c r="G180" s="9">
        <v>63.2194</v>
      </c>
      <c r="H180" s="2">
        <v>346.015</v>
      </c>
      <c r="I180" s="10">
        <v>14.3184</v>
      </c>
      <c r="J180" s="9">
        <v>2.4955</v>
      </c>
      <c r="K180" s="52">
        <f t="shared" si="7"/>
        <v>-385977.97834686027</v>
      </c>
      <c r="L180" s="53">
        <f t="shared" si="8"/>
        <v>116643.89076820468</v>
      </c>
      <c r="M180" s="54">
        <f t="shared" si="9"/>
        <v>1825.5354596212344</v>
      </c>
    </row>
    <row r="181" spans="1:13" ht="12.75">
      <c r="A181" s="23">
        <v>39172</v>
      </c>
      <c r="B181" s="19">
        <v>0.5</v>
      </c>
      <c r="C181" s="2">
        <v>10.4005</v>
      </c>
      <c r="D181" s="2">
        <v>0.9989</v>
      </c>
      <c r="E181" s="10">
        <v>166.169</v>
      </c>
      <c r="F181" s="8">
        <v>-0.0145</v>
      </c>
      <c r="G181" s="9">
        <v>63.295</v>
      </c>
      <c r="H181" s="2">
        <v>346.0103</v>
      </c>
      <c r="I181" s="10">
        <v>14.4536</v>
      </c>
      <c r="J181" s="9">
        <v>2.5062</v>
      </c>
      <c r="K181" s="52">
        <f t="shared" si="7"/>
        <v>-391998.98229364125</v>
      </c>
      <c r="L181" s="53">
        <f t="shared" si="8"/>
        <v>96509.10241769742</v>
      </c>
      <c r="M181" s="54">
        <f t="shared" si="9"/>
        <v>-102.16657092568434</v>
      </c>
    </row>
    <row r="182" spans="1:13" ht="12.75">
      <c r="A182" s="23">
        <v>39172</v>
      </c>
      <c r="B182" s="19">
        <v>0.75</v>
      </c>
      <c r="C182" s="2">
        <v>10.6473</v>
      </c>
      <c r="D182" s="2">
        <v>0.999</v>
      </c>
      <c r="E182" s="10">
        <v>169.1474</v>
      </c>
      <c r="F182" s="8">
        <v>-0.2879</v>
      </c>
      <c r="G182" s="9">
        <v>63.3641</v>
      </c>
      <c r="H182" s="2">
        <v>346.0033</v>
      </c>
      <c r="I182" s="10">
        <v>14.5888</v>
      </c>
      <c r="J182" s="9">
        <v>2.517</v>
      </c>
      <c r="K182" s="52">
        <f t="shared" si="7"/>
        <v>-396911.87914453907</v>
      </c>
      <c r="L182" s="53">
        <f t="shared" si="8"/>
        <v>76092.69849880802</v>
      </c>
      <c r="M182" s="54">
        <f t="shared" si="9"/>
        <v>-2030.7409354539034</v>
      </c>
    </row>
    <row r="183" spans="1:13" ht="12.75">
      <c r="A183" s="23">
        <v>39173</v>
      </c>
      <c r="B183" s="19">
        <v>0</v>
      </c>
      <c r="C183" s="2">
        <v>10.894</v>
      </c>
      <c r="D183" s="2">
        <v>0.9991</v>
      </c>
      <c r="E183" s="10">
        <v>172.1208</v>
      </c>
      <c r="F183" s="8">
        <v>-0.5598</v>
      </c>
      <c r="G183" s="9">
        <v>63.4267</v>
      </c>
      <c r="H183" s="2">
        <v>345.9963</v>
      </c>
      <c r="I183" s="10">
        <v>14.724</v>
      </c>
      <c r="J183" s="9">
        <v>2.5277</v>
      </c>
      <c r="K183" s="52">
        <f t="shared" si="7"/>
        <v>-400706.0615360046</v>
      </c>
      <c r="L183" s="53">
        <f t="shared" si="8"/>
        <v>55454.299674270136</v>
      </c>
      <c r="M183" s="54">
        <f t="shared" si="9"/>
        <v>-3952.4784991631664</v>
      </c>
    </row>
    <row r="184" spans="1:13" ht="12.75">
      <c r="A184" s="23">
        <v>39173</v>
      </c>
      <c r="B184" s="19">
        <v>0.25</v>
      </c>
      <c r="C184" s="2">
        <v>11.1408</v>
      </c>
      <c r="D184" s="2">
        <v>0.9991</v>
      </c>
      <c r="E184" s="10">
        <v>175.0898</v>
      </c>
      <c r="F184" s="8">
        <v>-0.8298</v>
      </c>
      <c r="G184" s="9">
        <v>63.4828</v>
      </c>
      <c r="H184" s="2">
        <v>345.9892</v>
      </c>
      <c r="I184" s="10">
        <v>14.859</v>
      </c>
      <c r="J184" s="9">
        <v>2.5383</v>
      </c>
      <c r="K184" s="52">
        <f t="shared" si="7"/>
        <v>-403373.9175026872</v>
      </c>
      <c r="L184" s="53">
        <f t="shared" si="8"/>
        <v>34653.68243046698</v>
      </c>
      <c r="M184" s="54">
        <f t="shared" si="9"/>
        <v>-5863.888952205134</v>
      </c>
    </row>
    <row r="185" spans="1:13" ht="12.75">
      <c r="A185" s="23">
        <v>39173</v>
      </c>
      <c r="B185" s="19">
        <v>0.5</v>
      </c>
      <c r="C185" s="2">
        <v>11.3875</v>
      </c>
      <c r="D185" s="2">
        <v>0.9992</v>
      </c>
      <c r="E185" s="10">
        <v>178.0552</v>
      </c>
      <c r="F185" s="8">
        <v>-1.097</v>
      </c>
      <c r="G185" s="9">
        <v>63.5326</v>
      </c>
      <c r="H185" s="2">
        <v>345.9821</v>
      </c>
      <c r="I185" s="10">
        <v>14.994</v>
      </c>
      <c r="J185" s="9">
        <v>2.549</v>
      </c>
      <c r="K185" s="52">
        <f t="shared" si="7"/>
        <v>-404912.17757494777</v>
      </c>
      <c r="L185" s="53">
        <f t="shared" si="8"/>
        <v>13749.280926163285</v>
      </c>
      <c r="M185" s="54">
        <f t="shared" si="9"/>
        <v>-7757.970742466151</v>
      </c>
    </row>
    <row r="186" spans="1:13" ht="12.75">
      <c r="A186" s="23">
        <v>39173</v>
      </c>
      <c r="B186" s="19">
        <v>0.75</v>
      </c>
      <c r="C186" s="2">
        <v>11.6341</v>
      </c>
      <c r="D186" s="2">
        <v>0.9993</v>
      </c>
      <c r="E186" s="10">
        <v>181.0174</v>
      </c>
      <c r="F186" s="8">
        <v>-1.3608</v>
      </c>
      <c r="G186" s="9">
        <v>63.5761</v>
      </c>
      <c r="H186" s="2">
        <v>345.9749</v>
      </c>
      <c r="I186" s="10">
        <v>15.1288</v>
      </c>
      <c r="J186" s="9">
        <v>2.5596</v>
      </c>
      <c r="K186" s="52">
        <f t="shared" si="7"/>
        <v>-405318.9956572596</v>
      </c>
      <c r="L186" s="53">
        <f t="shared" si="8"/>
        <v>-7197.997772669559</v>
      </c>
      <c r="M186" s="54">
        <f t="shared" si="9"/>
        <v>-9629.833286267609</v>
      </c>
    </row>
    <row r="187" spans="1:13" ht="12.75">
      <c r="A187" s="23">
        <v>39174</v>
      </c>
      <c r="B187" s="19">
        <v>0</v>
      </c>
      <c r="C187" s="2">
        <v>11.8807</v>
      </c>
      <c r="D187" s="2">
        <v>0.9993</v>
      </c>
      <c r="E187" s="10">
        <v>183.977</v>
      </c>
      <c r="F187" s="8">
        <v>-1.6206</v>
      </c>
      <c r="G187" s="9">
        <v>63.6133</v>
      </c>
      <c r="H187" s="2">
        <v>345.9676</v>
      </c>
      <c r="I187" s="10">
        <v>15.2637</v>
      </c>
      <c r="J187" s="9">
        <v>2.5703</v>
      </c>
      <c r="K187" s="52">
        <f t="shared" si="7"/>
        <v>-404595.6147842289</v>
      </c>
      <c r="L187" s="53">
        <f t="shared" si="8"/>
        <v>-28128.87678080124</v>
      </c>
      <c r="M187" s="54">
        <f t="shared" si="9"/>
        <v>-11474.592356827014</v>
      </c>
    </row>
    <row r="188" spans="1:13" ht="12.75">
      <c r="A188" s="23">
        <v>39174</v>
      </c>
      <c r="B188" s="19">
        <v>0.25</v>
      </c>
      <c r="C188" s="2">
        <v>12.1273</v>
      </c>
      <c r="D188" s="2">
        <v>0.9994</v>
      </c>
      <c r="E188" s="10">
        <v>186.9347</v>
      </c>
      <c r="F188" s="8">
        <v>-1.8757</v>
      </c>
      <c r="G188" s="9">
        <v>63.6442</v>
      </c>
      <c r="H188" s="2">
        <v>345.9603</v>
      </c>
      <c r="I188" s="10">
        <v>15.3984</v>
      </c>
      <c r="J188" s="9">
        <v>2.5808</v>
      </c>
      <c r="K188" s="52">
        <f t="shared" si="7"/>
        <v>-402746.0730447375</v>
      </c>
      <c r="L188" s="53">
        <f t="shared" si="8"/>
        <v>-48985.13497191388</v>
      </c>
      <c r="M188" s="54">
        <f t="shared" si="9"/>
        <v>-13286.666956359964</v>
      </c>
    </row>
    <row r="189" spans="1:13" ht="12.75">
      <c r="A189" s="23">
        <v>39174</v>
      </c>
      <c r="B189" s="19">
        <v>0.5</v>
      </c>
      <c r="C189" s="2">
        <v>12.3739</v>
      </c>
      <c r="D189" s="2">
        <v>0.9995</v>
      </c>
      <c r="E189" s="10">
        <v>189.8908</v>
      </c>
      <c r="F189" s="8">
        <v>-2.1255</v>
      </c>
      <c r="G189" s="9">
        <v>63.6689</v>
      </c>
      <c r="H189" s="2">
        <v>345.953</v>
      </c>
      <c r="I189" s="10">
        <v>15.533</v>
      </c>
      <c r="J189" s="9">
        <v>2.5914</v>
      </c>
      <c r="K189" s="52">
        <f t="shared" si="7"/>
        <v>-399778.17999432806</v>
      </c>
      <c r="L189" s="53">
        <f t="shared" si="8"/>
        <v>-69706.31582008004</v>
      </c>
      <c r="M189" s="54">
        <f t="shared" si="9"/>
        <v>-15061.22356541484</v>
      </c>
    </row>
    <row r="190" spans="1:13" ht="12.75">
      <c r="A190" s="23">
        <v>39174</v>
      </c>
      <c r="B190" s="19">
        <v>0.75</v>
      </c>
      <c r="C190" s="2">
        <v>12.6204</v>
      </c>
      <c r="D190" s="2">
        <v>0.9996</v>
      </c>
      <c r="E190" s="10">
        <v>192.8461</v>
      </c>
      <c r="F190" s="8">
        <v>-2.3694</v>
      </c>
      <c r="G190" s="9">
        <v>63.6873</v>
      </c>
      <c r="H190" s="2">
        <v>345.9456</v>
      </c>
      <c r="I190" s="10">
        <v>15.6676</v>
      </c>
      <c r="J190" s="9">
        <v>2.602</v>
      </c>
      <c r="K190" s="52">
        <f t="shared" si="7"/>
        <v>-395700.8908770576</v>
      </c>
      <c r="L190" s="53">
        <f t="shared" si="8"/>
        <v>-90235.91154383808</v>
      </c>
      <c r="M190" s="54">
        <f t="shared" si="9"/>
        <v>-16793.40825210031</v>
      </c>
    </row>
    <row r="191" spans="1:13" ht="12.75">
      <c r="A191" s="23">
        <v>39175</v>
      </c>
      <c r="B191" s="19">
        <v>0</v>
      </c>
      <c r="C191" s="2">
        <v>12.8668</v>
      </c>
      <c r="D191" s="2">
        <v>0.9996</v>
      </c>
      <c r="E191" s="10">
        <v>195.8009</v>
      </c>
      <c r="F191" s="8">
        <v>-2.6067</v>
      </c>
      <c r="G191" s="9">
        <v>63.6994</v>
      </c>
      <c r="H191" s="2">
        <v>345.9381</v>
      </c>
      <c r="I191" s="10">
        <v>15.8021</v>
      </c>
      <c r="J191" s="9">
        <v>2.6125</v>
      </c>
      <c r="K191" s="52">
        <f t="shared" si="7"/>
        <v>-390527.2270031316</v>
      </c>
      <c r="L191" s="53">
        <f t="shared" si="8"/>
        <v>-110514.69193600786</v>
      </c>
      <c r="M191" s="54">
        <f t="shared" si="9"/>
        <v>-18477.702843565625</v>
      </c>
    </row>
    <row r="192" spans="1:13" ht="12.75">
      <c r="A192" s="23">
        <v>39175</v>
      </c>
      <c r="B192" s="19">
        <v>0.25</v>
      </c>
      <c r="C192" s="2">
        <v>13.1133</v>
      </c>
      <c r="D192" s="2">
        <v>0.9997</v>
      </c>
      <c r="E192" s="10">
        <v>198.7558</v>
      </c>
      <c r="F192" s="8">
        <v>-2.8369</v>
      </c>
      <c r="G192" s="9">
        <v>63.7051</v>
      </c>
      <c r="H192" s="2">
        <v>345.9305</v>
      </c>
      <c r="I192" s="10">
        <v>15.9365</v>
      </c>
      <c r="J192" s="9">
        <v>2.623</v>
      </c>
      <c r="K192" s="52">
        <f t="shared" si="7"/>
        <v>-384271.9562349785</v>
      </c>
      <c r="L192" s="53">
        <f t="shared" si="8"/>
        <v>-130486.13545799398</v>
      </c>
      <c r="M192" s="54">
        <f t="shared" si="9"/>
        <v>-20110.005065139834</v>
      </c>
    </row>
    <row r="193" spans="1:13" ht="12.75">
      <c r="A193" s="23">
        <v>39175</v>
      </c>
      <c r="B193" s="19">
        <v>0.5</v>
      </c>
      <c r="C193" s="2">
        <v>13.3597</v>
      </c>
      <c r="D193" s="2">
        <v>0.9998</v>
      </c>
      <c r="E193" s="10">
        <v>201.7112</v>
      </c>
      <c r="F193" s="8">
        <v>-3.0594</v>
      </c>
      <c r="G193" s="9">
        <v>63.7044</v>
      </c>
      <c r="H193" s="2">
        <v>345.923</v>
      </c>
      <c r="I193" s="10">
        <v>16.0709</v>
      </c>
      <c r="J193" s="9">
        <v>2.6335</v>
      </c>
      <c r="K193" s="52">
        <f t="shared" si="7"/>
        <v>-376953.64318277384</v>
      </c>
      <c r="L193" s="53">
        <f t="shared" si="8"/>
        <v>-150093.43508174078</v>
      </c>
      <c r="M193" s="54">
        <f t="shared" si="9"/>
        <v>-21685.563471394864</v>
      </c>
    </row>
    <row r="194" spans="1:13" ht="12.75">
      <c r="A194" s="23">
        <v>39175</v>
      </c>
      <c r="B194" s="19">
        <v>0.75</v>
      </c>
      <c r="C194" s="2">
        <v>13.606</v>
      </c>
      <c r="D194" s="2">
        <v>0.9998</v>
      </c>
      <c r="E194" s="10">
        <v>204.6678</v>
      </c>
      <c r="F194" s="8">
        <v>-3.2736</v>
      </c>
      <c r="G194" s="9">
        <v>63.6972</v>
      </c>
      <c r="H194" s="2">
        <v>345.9153</v>
      </c>
      <c r="I194" s="10">
        <v>16.2051</v>
      </c>
      <c r="J194" s="9">
        <v>2.644</v>
      </c>
      <c r="K194" s="52">
        <f t="shared" si="7"/>
        <v>-368592.2183929611</v>
      </c>
      <c r="L194" s="53">
        <f t="shared" si="8"/>
        <v>-169282.5735406516</v>
      </c>
      <c r="M194" s="54">
        <f t="shared" si="9"/>
        <v>-23199.62992364437</v>
      </c>
    </row>
    <row r="195" spans="1:13" ht="12.75">
      <c r="A195" s="23">
        <v>39176</v>
      </c>
      <c r="B195" s="19">
        <v>0</v>
      </c>
      <c r="C195" s="2">
        <v>13.8524</v>
      </c>
      <c r="D195" s="2">
        <v>0.9999</v>
      </c>
      <c r="E195" s="10">
        <v>207.626</v>
      </c>
      <c r="F195" s="8">
        <v>-3.479</v>
      </c>
      <c r="G195" s="9">
        <v>63.6834</v>
      </c>
      <c r="H195" s="2">
        <v>345.9076</v>
      </c>
      <c r="I195" s="10">
        <v>16.3393</v>
      </c>
      <c r="J195" s="9">
        <v>2.6544</v>
      </c>
      <c r="K195" s="52">
        <f t="shared" si="7"/>
        <v>-359210.98277587927</v>
      </c>
      <c r="L195" s="53">
        <f t="shared" si="8"/>
        <v>-187998.56792579967</v>
      </c>
      <c r="M195" s="54">
        <f t="shared" si="9"/>
        <v>-24648.198631042138</v>
      </c>
    </row>
    <row r="196" spans="1:13" ht="12.75">
      <c r="A196" s="23">
        <v>39176</v>
      </c>
      <c r="B196" s="19">
        <v>0.25</v>
      </c>
      <c r="C196" s="2">
        <v>14.0987</v>
      </c>
      <c r="D196" s="2">
        <v>1</v>
      </c>
      <c r="E196" s="10">
        <v>210.5863</v>
      </c>
      <c r="F196" s="8">
        <v>-3.6751</v>
      </c>
      <c r="G196" s="9">
        <v>63.6628</v>
      </c>
      <c r="H196" s="2">
        <v>345.8999</v>
      </c>
      <c r="I196" s="10">
        <v>16.4735</v>
      </c>
      <c r="J196" s="9">
        <v>2.6649</v>
      </c>
      <c r="K196" s="52">
        <f t="shared" si="7"/>
        <v>-348835.09592294967</v>
      </c>
      <c r="L196" s="53">
        <f t="shared" si="8"/>
        <v>-206187.9337434672</v>
      </c>
      <c r="M196" s="54">
        <f t="shared" si="9"/>
        <v>-26027.261171939375</v>
      </c>
    </row>
    <row r="197" spans="1:13" ht="12.75">
      <c r="A197" s="23">
        <v>39176</v>
      </c>
      <c r="B197" s="19">
        <v>0.5</v>
      </c>
      <c r="C197" s="2">
        <v>14.345</v>
      </c>
      <c r="D197" s="2">
        <v>1.0001</v>
      </c>
      <c r="E197" s="10">
        <v>213.5492</v>
      </c>
      <c r="F197" s="8">
        <v>-3.8614</v>
      </c>
      <c r="G197" s="9">
        <v>63.6354</v>
      </c>
      <c r="H197" s="2">
        <v>345.892</v>
      </c>
      <c r="I197" s="10">
        <v>16.6075</v>
      </c>
      <c r="J197" s="9">
        <v>2.6753</v>
      </c>
      <c r="K197" s="52">
        <f t="shared" si="7"/>
        <v>-337493.43177468696</v>
      </c>
      <c r="L197" s="53">
        <f t="shared" si="8"/>
        <v>-223799.03484240957</v>
      </c>
      <c r="M197" s="54">
        <f t="shared" si="9"/>
        <v>-27332.929259848876</v>
      </c>
    </row>
    <row r="198" spans="1:13" ht="12.75">
      <c r="A198" s="23">
        <v>39176</v>
      </c>
      <c r="B198" s="19">
        <v>0.75</v>
      </c>
      <c r="C198" s="2">
        <v>14.5912</v>
      </c>
      <c r="D198" s="2">
        <v>1.0001</v>
      </c>
      <c r="E198" s="10">
        <v>216.5152</v>
      </c>
      <c r="F198" s="8">
        <v>-4.0373</v>
      </c>
      <c r="G198" s="9">
        <v>63.6009</v>
      </c>
      <c r="H198" s="2">
        <v>345.8842</v>
      </c>
      <c r="I198" s="10">
        <v>16.7414</v>
      </c>
      <c r="J198" s="9">
        <v>2.6857</v>
      </c>
      <c r="K198" s="52">
        <f t="shared" si="7"/>
        <v>-325215.8332326935</v>
      </c>
      <c r="L198" s="53">
        <f t="shared" si="8"/>
        <v>-240780.6003708399</v>
      </c>
      <c r="M198" s="54">
        <f t="shared" si="9"/>
        <v>-28560.528901743382</v>
      </c>
    </row>
    <row r="199" spans="1:13" ht="12.75">
      <c r="A199" s="23">
        <v>39177</v>
      </c>
      <c r="B199" s="19">
        <v>0</v>
      </c>
      <c r="C199" s="2">
        <v>14.8374</v>
      </c>
      <c r="D199" s="2">
        <v>1.0002</v>
      </c>
      <c r="E199" s="10">
        <v>219.485</v>
      </c>
      <c r="F199" s="8">
        <v>-4.2025</v>
      </c>
      <c r="G199" s="9">
        <v>63.5593</v>
      </c>
      <c r="H199" s="2">
        <v>345.8763</v>
      </c>
      <c r="I199" s="10">
        <v>16.8753</v>
      </c>
      <c r="J199" s="9">
        <v>2.696</v>
      </c>
      <c r="K199" s="52">
        <f t="shared" si="7"/>
        <v>-312035.2373887052</v>
      </c>
      <c r="L199" s="53">
        <f t="shared" si="8"/>
        <v>-257084.82752714743</v>
      </c>
      <c r="M199" s="54">
        <f t="shared" si="9"/>
        <v>-29707.682010412</v>
      </c>
    </row>
    <row r="200" spans="1:13" ht="12.75">
      <c r="A200" s="23">
        <v>39177</v>
      </c>
      <c r="B200" s="19">
        <v>0.25</v>
      </c>
      <c r="C200" s="2">
        <v>15.0836</v>
      </c>
      <c r="D200" s="2">
        <v>1.0003</v>
      </c>
      <c r="E200" s="10">
        <v>222.4589</v>
      </c>
      <c r="F200" s="8">
        <v>-4.3565</v>
      </c>
      <c r="G200" s="9">
        <v>63.5104</v>
      </c>
      <c r="H200" s="2">
        <v>345.8683</v>
      </c>
      <c r="I200" s="10">
        <v>17.0091</v>
      </c>
      <c r="J200" s="9">
        <v>2.7064</v>
      </c>
      <c r="K200" s="52">
        <f t="shared" si="7"/>
        <v>-297987.75844074495</v>
      </c>
      <c r="L200" s="53">
        <f t="shared" si="8"/>
        <v>-272662.49244704813</v>
      </c>
      <c r="M200" s="54">
        <f t="shared" si="9"/>
        <v>-30770.562266028468</v>
      </c>
    </row>
    <row r="201" spans="1:13" ht="12.75">
      <c r="A201" s="23">
        <v>39177</v>
      </c>
      <c r="B201" s="19">
        <v>0.5</v>
      </c>
      <c r="C201" s="2">
        <v>15.3297</v>
      </c>
      <c r="D201" s="2">
        <v>1.0003</v>
      </c>
      <c r="E201" s="10">
        <v>225.4377</v>
      </c>
      <c r="F201" s="8">
        <v>-4.4987</v>
      </c>
      <c r="G201" s="9">
        <v>63.454</v>
      </c>
      <c r="H201" s="2">
        <v>345.8603</v>
      </c>
      <c r="I201" s="10">
        <v>17.1429</v>
      </c>
      <c r="J201" s="9">
        <v>2.7167</v>
      </c>
      <c r="K201" s="52">
        <f t="shared" si="7"/>
        <v>-283109.7285197299</v>
      </c>
      <c r="L201" s="53">
        <f t="shared" si="8"/>
        <v>-287468.6361159047</v>
      </c>
      <c r="M201" s="54">
        <f t="shared" si="9"/>
        <v>-31744.692713839675</v>
      </c>
    </row>
    <row r="202" spans="1:13" ht="12.75">
      <c r="A202" s="23">
        <v>39177</v>
      </c>
      <c r="B202" s="19">
        <v>0.75</v>
      </c>
      <c r="C202" s="2">
        <v>15.5758</v>
      </c>
      <c r="D202" s="2">
        <v>1.0004</v>
      </c>
      <c r="E202" s="10">
        <v>228.4219</v>
      </c>
      <c r="F202" s="8">
        <v>-4.629</v>
      </c>
      <c r="G202" s="9">
        <v>63.39</v>
      </c>
      <c r="H202" s="2">
        <v>345.8522</v>
      </c>
      <c r="I202" s="10">
        <v>17.2765</v>
      </c>
      <c r="J202" s="9">
        <v>2.727</v>
      </c>
      <c r="K202" s="52">
        <f t="shared" si="7"/>
        <v>-267441.4132416523</v>
      </c>
      <c r="L202" s="53">
        <f t="shared" si="8"/>
        <v>-301458.5184298242</v>
      </c>
      <c r="M202" s="54">
        <f t="shared" si="9"/>
        <v>-32629.22721950245</v>
      </c>
    </row>
    <row r="203" spans="1:13" ht="12.75">
      <c r="A203" s="23">
        <v>39178</v>
      </c>
      <c r="B203" s="19">
        <v>0</v>
      </c>
      <c r="C203" s="2">
        <v>15.8219</v>
      </c>
      <c r="D203" s="2">
        <v>1.0005</v>
      </c>
      <c r="E203" s="10">
        <v>231.412</v>
      </c>
      <c r="F203" s="8">
        <v>-4.7468</v>
      </c>
      <c r="G203" s="9">
        <v>63.3182</v>
      </c>
      <c r="H203" s="2">
        <v>345.844</v>
      </c>
      <c r="I203" s="10">
        <v>17.4101</v>
      </c>
      <c r="J203" s="9">
        <v>2.7373</v>
      </c>
      <c r="K203" s="52">
        <f t="shared" si="7"/>
        <v>-251025.1809908879</v>
      </c>
      <c r="L203" s="53">
        <f t="shared" si="8"/>
        <v>-314588.9232489046</v>
      </c>
      <c r="M203" s="54">
        <f t="shared" si="9"/>
        <v>-33419.81076280179</v>
      </c>
    </row>
    <row r="204" spans="1:13" ht="12.75">
      <c r="A204" s="23">
        <v>39178</v>
      </c>
      <c r="B204" s="19">
        <v>0.25</v>
      </c>
      <c r="C204" s="2">
        <v>16.0679</v>
      </c>
      <c r="D204" s="2">
        <v>1.0006</v>
      </c>
      <c r="E204" s="10">
        <v>234.4088</v>
      </c>
      <c r="F204" s="8">
        <v>-4.8518</v>
      </c>
      <c r="G204" s="9">
        <v>63.2384</v>
      </c>
      <c r="H204" s="2">
        <v>345.8359</v>
      </c>
      <c r="I204" s="10">
        <v>17.5436</v>
      </c>
      <c r="J204" s="9">
        <v>2.7475</v>
      </c>
      <c r="K204" s="52">
        <f aca="true" t="shared" si="10" ref="K204:K267">G204*COS(RADIANS(F204))*COS(RADIANS(E204))*$I$3</f>
        <v>-233903.92768081542</v>
      </c>
      <c r="L204" s="53">
        <f aca="true" t="shared" si="11" ref="L204:L267">G204*COS(RADIANS(F204))*SIN(RADIANS(E204))*$I$3</f>
        <v>-326819.5870638273</v>
      </c>
      <c r="M204" s="54">
        <f aca="true" t="shared" si="12" ref="M204:M267">G204*SIN(RADIANS(F204))*$I$3</f>
        <v>-34114.265361462145</v>
      </c>
    </row>
    <row r="205" spans="1:13" ht="12.75">
      <c r="A205" s="23">
        <v>39178</v>
      </c>
      <c r="B205" s="19">
        <v>0.5</v>
      </c>
      <c r="C205" s="2">
        <v>16.3139</v>
      </c>
      <c r="D205" s="2">
        <v>1.0006</v>
      </c>
      <c r="E205" s="10">
        <v>237.4128</v>
      </c>
      <c r="F205" s="8">
        <v>-4.9436</v>
      </c>
      <c r="G205" s="9">
        <v>63.1505</v>
      </c>
      <c r="H205" s="2">
        <v>345.8276</v>
      </c>
      <c r="I205" s="10">
        <v>17.677</v>
      </c>
      <c r="J205" s="9">
        <v>2.7578</v>
      </c>
      <c r="K205" s="52">
        <f t="shared" si="10"/>
        <v>-216124.77198108358</v>
      </c>
      <c r="L205" s="53">
        <f t="shared" si="11"/>
        <v>-338111.2804703442</v>
      </c>
      <c r="M205" s="54">
        <f t="shared" si="12"/>
        <v>-34709.83430486825</v>
      </c>
    </row>
    <row r="206" spans="1:13" ht="12.75">
      <c r="A206" s="23">
        <v>39178</v>
      </c>
      <c r="B206" s="19">
        <v>0.75</v>
      </c>
      <c r="C206" s="2">
        <v>16.5599</v>
      </c>
      <c r="D206" s="2">
        <v>1.0007</v>
      </c>
      <c r="E206" s="10">
        <v>240.4248</v>
      </c>
      <c r="F206" s="8">
        <v>-5.022</v>
      </c>
      <c r="G206" s="9">
        <v>63.0544</v>
      </c>
      <c r="H206" s="2">
        <v>345.8193</v>
      </c>
      <c r="I206" s="10">
        <v>17.8103</v>
      </c>
      <c r="J206" s="9">
        <v>2.768</v>
      </c>
      <c r="K206" s="52">
        <f t="shared" si="10"/>
        <v>-197735.12166304907</v>
      </c>
      <c r="L206" s="53">
        <f t="shared" si="11"/>
        <v>-348427.83108076855</v>
      </c>
      <c r="M206" s="54">
        <f t="shared" si="12"/>
        <v>-35205.238732833895</v>
      </c>
    </row>
    <row r="207" spans="1:13" ht="12.75">
      <c r="A207" s="23">
        <v>39179</v>
      </c>
      <c r="B207" s="19">
        <v>0</v>
      </c>
      <c r="C207" s="2">
        <v>16.8058</v>
      </c>
      <c r="D207" s="2">
        <v>1.0008</v>
      </c>
      <c r="E207" s="10">
        <v>243.4455</v>
      </c>
      <c r="F207" s="8">
        <v>-5.0866</v>
      </c>
      <c r="G207" s="9">
        <v>62.95</v>
      </c>
      <c r="H207" s="2">
        <v>345.811</v>
      </c>
      <c r="I207" s="10">
        <v>17.9436</v>
      </c>
      <c r="J207" s="9">
        <v>2.7782</v>
      </c>
      <c r="K207" s="52">
        <f t="shared" si="10"/>
        <v>-178785.00345743724</v>
      </c>
      <c r="L207" s="53">
        <f t="shared" si="11"/>
        <v>-357734.6863461057</v>
      </c>
      <c r="M207" s="54">
        <f t="shared" si="12"/>
        <v>-35597.87743516668</v>
      </c>
    </row>
    <row r="208" spans="1:13" ht="12.75">
      <c r="A208" s="23">
        <v>39179</v>
      </c>
      <c r="B208" s="19">
        <v>0.25</v>
      </c>
      <c r="C208" s="2">
        <v>17.0517</v>
      </c>
      <c r="D208" s="2">
        <v>1.0009</v>
      </c>
      <c r="E208" s="10">
        <v>246.4755</v>
      </c>
      <c r="F208" s="8">
        <v>-5.1372</v>
      </c>
      <c r="G208" s="9">
        <v>62.8372</v>
      </c>
      <c r="H208" s="2">
        <v>345.8026</v>
      </c>
      <c r="I208" s="10">
        <v>18.0768</v>
      </c>
      <c r="J208" s="9">
        <v>2.7884</v>
      </c>
      <c r="K208" s="52">
        <f t="shared" si="10"/>
        <v>-159327.00338265023</v>
      </c>
      <c r="L208" s="53">
        <f t="shared" si="11"/>
        <v>-365998.95936253824</v>
      </c>
      <c r="M208" s="54">
        <f t="shared" si="12"/>
        <v>-35886.62927422291</v>
      </c>
    </row>
    <row r="209" spans="1:13" ht="12.75">
      <c r="A209" s="23">
        <v>39179</v>
      </c>
      <c r="B209" s="19">
        <v>0.5</v>
      </c>
      <c r="C209" s="2">
        <v>17.2976</v>
      </c>
      <c r="D209" s="2">
        <v>1.0009</v>
      </c>
      <c r="E209" s="10">
        <v>249.5157</v>
      </c>
      <c r="F209" s="8">
        <v>-5.1736</v>
      </c>
      <c r="G209" s="9">
        <v>62.7159</v>
      </c>
      <c r="H209" s="2">
        <v>345.7941</v>
      </c>
      <c r="I209" s="10">
        <v>18.2099</v>
      </c>
      <c r="J209" s="9">
        <v>2.7985</v>
      </c>
      <c r="K209" s="52">
        <f t="shared" si="10"/>
        <v>-139413.77025964102</v>
      </c>
      <c r="L209" s="53">
        <f t="shared" si="11"/>
        <v>-373190.77633106924</v>
      </c>
      <c r="M209" s="54">
        <f t="shared" si="12"/>
        <v>-36070.45301405597</v>
      </c>
    </row>
    <row r="210" spans="1:13" ht="12.75">
      <c r="A210" s="23">
        <v>39179</v>
      </c>
      <c r="B210" s="19">
        <v>0.75</v>
      </c>
      <c r="C210" s="2">
        <v>17.5434</v>
      </c>
      <c r="D210" s="2">
        <v>1.001</v>
      </c>
      <c r="E210" s="10">
        <v>252.5669</v>
      </c>
      <c r="F210" s="8">
        <v>-5.1953</v>
      </c>
      <c r="G210" s="9">
        <v>62.586</v>
      </c>
      <c r="H210" s="2">
        <v>345.7856</v>
      </c>
      <c r="I210" s="10">
        <v>18.3429</v>
      </c>
      <c r="J210" s="9">
        <v>2.8086</v>
      </c>
      <c r="K210" s="52">
        <f t="shared" si="10"/>
        <v>-119100.5154069757</v>
      </c>
      <c r="L210" s="53">
        <f t="shared" si="11"/>
        <v>-379282.21196897415</v>
      </c>
      <c r="M210" s="54">
        <f t="shared" si="12"/>
        <v>-36146.30863590909</v>
      </c>
    </row>
    <row r="211" spans="1:13" ht="12.75">
      <c r="A211" s="23">
        <v>39180</v>
      </c>
      <c r="B211" s="19">
        <v>0</v>
      </c>
      <c r="C211" s="2">
        <v>17.7892</v>
      </c>
      <c r="D211" s="2">
        <v>1.0011</v>
      </c>
      <c r="E211" s="10">
        <v>255.6298</v>
      </c>
      <c r="F211" s="8">
        <v>-5.2024</v>
      </c>
      <c r="G211" s="9">
        <v>62.4477</v>
      </c>
      <c r="H211" s="2">
        <v>345.7771</v>
      </c>
      <c r="I211" s="10">
        <v>18.4758</v>
      </c>
      <c r="J211" s="9">
        <v>2.8188</v>
      </c>
      <c r="K211" s="52">
        <f t="shared" si="10"/>
        <v>-98445.34778678886</v>
      </c>
      <c r="L211" s="53">
        <f t="shared" si="11"/>
        <v>-384248.88530795556</v>
      </c>
      <c r="M211" s="54">
        <f t="shared" si="12"/>
        <v>-36115.58765985427</v>
      </c>
    </row>
    <row r="212" spans="1:13" ht="12.75">
      <c r="A212" s="23">
        <v>39180</v>
      </c>
      <c r="B212" s="19">
        <v>0.25</v>
      </c>
      <c r="C212" s="2">
        <v>18.035</v>
      </c>
      <c r="D212" s="2">
        <v>1.0011</v>
      </c>
      <c r="E212" s="10">
        <v>258.7053</v>
      </c>
      <c r="F212" s="8">
        <v>-5.1945</v>
      </c>
      <c r="G212" s="9">
        <v>62.3008</v>
      </c>
      <c r="H212" s="2">
        <v>345.7684</v>
      </c>
      <c r="I212" s="10">
        <v>18.6087</v>
      </c>
      <c r="J212" s="9">
        <v>2.8288</v>
      </c>
      <c r="K212" s="52">
        <f t="shared" si="10"/>
        <v>-77506.12383375272</v>
      </c>
      <c r="L212" s="53">
        <f t="shared" si="11"/>
        <v>-388067.0761168733</v>
      </c>
      <c r="M212" s="54">
        <f t="shared" si="12"/>
        <v>-35976.06700213378</v>
      </c>
    </row>
    <row r="213" spans="1:13" ht="12.75">
      <c r="A213" s="23">
        <v>39180</v>
      </c>
      <c r="B213" s="19">
        <v>0.5</v>
      </c>
      <c r="C213" s="2">
        <v>18.2808</v>
      </c>
      <c r="D213" s="2">
        <v>1.0012</v>
      </c>
      <c r="E213" s="10">
        <v>261.7942</v>
      </c>
      <c r="F213" s="8">
        <v>-5.1715</v>
      </c>
      <c r="G213" s="9">
        <v>62.1455</v>
      </c>
      <c r="H213" s="2">
        <v>345.7598</v>
      </c>
      <c r="I213" s="10">
        <v>18.7415</v>
      </c>
      <c r="J213" s="9">
        <v>2.8389</v>
      </c>
      <c r="K213" s="52">
        <f t="shared" si="10"/>
        <v>-56343.63717203879</v>
      </c>
      <c r="L213" s="53">
        <f t="shared" si="11"/>
        <v>-390717.57931604766</v>
      </c>
      <c r="M213" s="54">
        <f t="shared" si="12"/>
        <v>-35727.9242259331</v>
      </c>
    </row>
    <row r="214" spans="1:13" ht="12.75">
      <c r="A214" s="23">
        <v>39180</v>
      </c>
      <c r="B214" s="19">
        <v>0.75</v>
      </c>
      <c r="C214" s="2">
        <v>18.5265</v>
      </c>
      <c r="D214" s="2">
        <v>1.0013</v>
      </c>
      <c r="E214" s="10">
        <v>264.8974</v>
      </c>
      <c r="F214" s="8">
        <v>-5.1334</v>
      </c>
      <c r="G214" s="9">
        <v>61.9819</v>
      </c>
      <c r="H214" s="2">
        <v>345.7511</v>
      </c>
      <c r="I214" s="10">
        <v>18.8742</v>
      </c>
      <c r="J214" s="9">
        <v>2.849</v>
      </c>
      <c r="K214" s="52">
        <f t="shared" si="10"/>
        <v>-35019.35723098671</v>
      </c>
      <c r="L214" s="53">
        <f t="shared" si="11"/>
        <v>-392183.2063190086</v>
      </c>
      <c r="M214" s="54">
        <f t="shared" si="12"/>
        <v>-35372.04931487879</v>
      </c>
    </row>
    <row r="215" spans="1:13" ht="12.75">
      <c r="A215" s="23">
        <v>39181</v>
      </c>
      <c r="B215" s="19">
        <v>0</v>
      </c>
      <c r="C215" s="2">
        <v>18.7722</v>
      </c>
      <c r="D215" s="2">
        <v>1.0014</v>
      </c>
      <c r="E215" s="10">
        <v>268.0159</v>
      </c>
      <c r="F215" s="8">
        <v>-5.0798</v>
      </c>
      <c r="G215" s="9">
        <v>61.8101</v>
      </c>
      <c r="H215" s="2">
        <v>345.7423</v>
      </c>
      <c r="I215" s="10">
        <v>19.0068</v>
      </c>
      <c r="J215" s="9">
        <v>2.859</v>
      </c>
      <c r="K215" s="52">
        <f t="shared" si="10"/>
        <v>-13595.603742054334</v>
      </c>
      <c r="L215" s="53">
        <f t="shared" si="11"/>
        <v>-392449.63252927293</v>
      </c>
      <c r="M215" s="54">
        <f t="shared" si="12"/>
        <v>-34906.665724005354</v>
      </c>
    </row>
    <row r="216" spans="1:13" ht="12.75">
      <c r="A216" s="23">
        <v>39181</v>
      </c>
      <c r="B216" s="19">
        <v>0.25</v>
      </c>
      <c r="C216" s="2">
        <v>19.0178</v>
      </c>
      <c r="D216" s="2">
        <v>1.0014</v>
      </c>
      <c r="E216" s="10">
        <v>271.1505</v>
      </c>
      <c r="F216" s="8">
        <v>-5.0109</v>
      </c>
      <c r="G216" s="9">
        <v>61.6304</v>
      </c>
      <c r="H216" s="2">
        <v>345.7335</v>
      </c>
      <c r="I216" s="10">
        <v>19.1394</v>
      </c>
      <c r="J216" s="9">
        <v>2.869</v>
      </c>
      <c r="K216" s="52">
        <f t="shared" si="10"/>
        <v>7862.503088579379</v>
      </c>
      <c r="L216" s="53">
        <f t="shared" si="11"/>
        <v>-391506.03659015003</v>
      </c>
      <c r="M216" s="54">
        <f t="shared" si="12"/>
        <v>-34334.31338701325</v>
      </c>
    </row>
    <row r="217" spans="1:13" ht="12.75">
      <c r="A217" s="23">
        <v>39181</v>
      </c>
      <c r="B217" s="19">
        <v>0.5</v>
      </c>
      <c r="C217" s="2">
        <v>19.2634</v>
      </c>
      <c r="D217" s="2">
        <v>1.0015</v>
      </c>
      <c r="E217" s="10">
        <v>274.3022</v>
      </c>
      <c r="F217" s="8">
        <v>-4.9264</v>
      </c>
      <c r="G217" s="9">
        <v>61.4431</v>
      </c>
      <c r="H217" s="2">
        <v>345.7246</v>
      </c>
      <c r="I217" s="10">
        <v>19.2719</v>
      </c>
      <c r="J217" s="9">
        <v>2.879</v>
      </c>
      <c r="K217" s="52">
        <f t="shared" si="10"/>
        <v>29290.01704718797</v>
      </c>
      <c r="L217" s="53">
        <f t="shared" si="11"/>
        <v>-389344.8019850906</v>
      </c>
      <c r="M217" s="54">
        <f t="shared" si="12"/>
        <v>-33654.17580383286</v>
      </c>
    </row>
    <row r="218" spans="1:13" ht="12.75">
      <c r="A218" s="23">
        <v>39181</v>
      </c>
      <c r="B218" s="19">
        <v>0.75</v>
      </c>
      <c r="C218" s="2">
        <v>19.509</v>
      </c>
      <c r="D218" s="2">
        <v>1.0016</v>
      </c>
      <c r="E218" s="10">
        <v>277.4718</v>
      </c>
      <c r="F218" s="8">
        <v>-4.8265</v>
      </c>
      <c r="G218" s="9">
        <v>61.2485</v>
      </c>
      <c r="H218" s="2">
        <v>345.7157</v>
      </c>
      <c r="I218" s="10">
        <v>19.4043</v>
      </c>
      <c r="J218" s="9">
        <v>2.8889</v>
      </c>
      <c r="K218" s="52">
        <f t="shared" si="10"/>
        <v>50619.487687712455</v>
      </c>
      <c r="L218" s="53">
        <f t="shared" si="11"/>
        <v>-385961.0111517622</v>
      </c>
      <c r="M218" s="54">
        <f t="shared" si="12"/>
        <v>-32868.91959805271</v>
      </c>
    </row>
    <row r="219" spans="1:13" ht="12.75">
      <c r="A219" s="23">
        <v>39182</v>
      </c>
      <c r="B219" s="19">
        <v>0</v>
      </c>
      <c r="C219" s="2">
        <v>19.7546</v>
      </c>
      <c r="D219" s="2">
        <v>1.0017</v>
      </c>
      <c r="E219" s="10">
        <v>280.6604</v>
      </c>
      <c r="F219" s="8">
        <v>-4.7111</v>
      </c>
      <c r="G219" s="9">
        <v>61.0469</v>
      </c>
      <c r="H219" s="2">
        <v>345.7067</v>
      </c>
      <c r="I219" s="10">
        <v>19.5366</v>
      </c>
      <c r="J219" s="9">
        <v>2.8989</v>
      </c>
      <c r="K219" s="52">
        <f t="shared" si="10"/>
        <v>71784.41236291656</v>
      </c>
      <c r="L219" s="53">
        <f t="shared" si="11"/>
        <v>-381352.7976302393</v>
      </c>
      <c r="M219" s="54">
        <f t="shared" si="12"/>
        <v>-31979.22086735406</v>
      </c>
    </row>
    <row r="220" spans="1:13" ht="12.75">
      <c r="A220" s="23">
        <v>39182</v>
      </c>
      <c r="B220" s="19">
        <v>0.25</v>
      </c>
      <c r="C220" s="2">
        <v>20.0001</v>
      </c>
      <c r="D220" s="2">
        <v>1.0017</v>
      </c>
      <c r="E220" s="10">
        <v>283.8688</v>
      </c>
      <c r="F220" s="8">
        <v>-4.5802</v>
      </c>
      <c r="G220" s="9">
        <v>60.8389</v>
      </c>
      <c r="H220" s="2">
        <v>345.6976</v>
      </c>
      <c r="I220" s="10">
        <v>19.6688</v>
      </c>
      <c r="J220" s="9">
        <v>2.9088</v>
      </c>
      <c r="K220" s="52">
        <f t="shared" si="10"/>
        <v>92715.69165470506</v>
      </c>
      <c r="L220" s="53">
        <f t="shared" si="11"/>
        <v>-375523.51542598865</v>
      </c>
      <c r="M220" s="54">
        <f t="shared" si="12"/>
        <v>-30986.645560334586</v>
      </c>
    </row>
    <row r="221" spans="1:13" ht="12.75">
      <c r="A221" s="23">
        <v>39182</v>
      </c>
      <c r="B221" s="19">
        <v>0.5</v>
      </c>
      <c r="C221" s="2">
        <v>20.2457</v>
      </c>
      <c r="D221" s="2">
        <v>1.0018</v>
      </c>
      <c r="E221" s="10">
        <v>287.098</v>
      </c>
      <c r="F221" s="8">
        <v>-4.434</v>
      </c>
      <c r="G221" s="9">
        <v>60.6249</v>
      </c>
      <c r="H221" s="2">
        <v>345.6885</v>
      </c>
      <c r="I221" s="10">
        <v>19.801</v>
      </c>
      <c r="J221" s="9">
        <v>2.9187</v>
      </c>
      <c r="K221" s="52">
        <f t="shared" si="10"/>
        <v>113344.62409705819</v>
      </c>
      <c r="L221" s="53">
        <f t="shared" si="11"/>
        <v>-368478.22476866655</v>
      </c>
      <c r="M221" s="54">
        <f t="shared" si="12"/>
        <v>-29894.03665628442</v>
      </c>
    </row>
    <row r="222" spans="1:13" ht="12.75">
      <c r="A222" s="23">
        <v>39182</v>
      </c>
      <c r="B222" s="19">
        <v>0.75</v>
      </c>
      <c r="C222" s="2">
        <v>20.4911</v>
      </c>
      <c r="D222" s="2">
        <v>1.0019</v>
      </c>
      <c r="E222" s="10">
        <v>290.3488</v>
      </c>
      <c r="F222" s="8">
        <v>-4.2725</v>
      </c>
      <c r="G222" s="9">
        <v>60.4056</v>
      </c>
      <c r="H222" s="2">
        <v>345.6794</v>
      </c>
      <c r="I222" s="10">
        <v>19.9331</v>
      </c>
      <c r="J222" s="9">
        <v>2.9285</v>
      </c>
      <c r="K222" s="52">
        <f t="shared" si="10"/>
        <v>133601.16817757845</v>
      </c>
      <c r="L222" s="53">
        <f t="shared" si="11"/>
        <v>-360227.6724088712</v>
      </c>
      <c r="M222" s="54">
        <f t="shared" si="12"/>
        <v>-28703.055286226234</v>
      </c>
    </row>
    <row r="223" spans="1:13" ht="12.75">
      <c r="A223" s="23">
        <v>39183</v>
      </c>
      <c r="B223" s="19">
        <v>0</v>
      </c>
      <c r="C223" s="2">
        <v>20.7366</v>
      </c>
      <c r="D223" s="2">
        <v>1.002</v>
      </c>
      <c r="E223" s="10">
        <v>293.6221</v>
      </c>
      <c r="F223" s="8">
        <v>-4.0961</v>
      </c>
      <c r="G223" s="9">
        <v>60.1816</v>
      </c>
      <c r="H223" s="2">
        <v>345.6702</v>
      </c>
      <c r="I223" s="10">
        <v>20.0651</v>
      </c>
      <c r="J223" s="9">
        <v>2.9384</v>
      </c>
      <c r="K223" s="52">
        <f t="shared" si="10"/>
        <v>153415.424419391</v>
      </c>
      <c r="L223" s="53">
        <f t="shared" si="11"/>
        <v>-350785.1583741563</v>
      </c>
      <c r="M223" s="54">
        <f t="shared" si="12"/>
        <v>-27417.99512525486</v>
      </c>
    </row>
    <row r="224" spans="1:13" ht="12.75">
      <c r="A224" s="23">
        <v>39183</v>
      </c>
      <c r="B224" s="19">
        <v>0.25</v>
      </c>
      <c r="C224" s="2">
        <v>20.982</v>
      </c>
      <c r="D224" s="2">
        <v>1.002</v>
      </c>
      <c r="E224" s="10">
        <v>296.9187</v>
      </c>
      <c r="F224" s="8">
        <v>-3.9048</v>
      </c>
      <c r="G224" s="9">
        <v>59.9537</v>
      </c>
      <c r="H224" s="2">
        <v>345.6609</v>
      </c>
      <c r="I224" s="10">
        <v>20.197</v>
      </c>
      <c r="J224" s="9">
        <v>2.9482</v>
      </c>
      <c r="K224" s="52">
        <f t="shared" si="10"/>
        <v>172717.31545076345</v>
      </c>
      <c r="L224" s="53">
        <f t="shared" si="11"/>
        <v>-340169.2170184941</v>
      </c>
      <c r="M224" s="54">
        <f t="shared" si="12"/>
        <v>-26040.538321458913</v>
      </c>
    </row>
    <row r="225" spans="1:13" ht="12.75">
      <c r="A225" s="23">
        <v>39183</v>
      </c>
      <c r="B225" s="19">
        <v>0.5</v>
      </c>
      <c r="C225" s="2">
        <v>21.2274</v>
      </c>
      <c r="D225" s="2">
        <v>1.0021</v>
      </c>
      <c r="E225" s="10">
        <v>300.2394</v>
      </c>
      <c r="F225" s="8">
        <v>-3.699</v>
      </c>
      <c r="G225" s="9">
        <v>59.7225</v>
      </c>
      <c r="H225" s="2">
        <v>345.6516</v>
      </c>
      <c r="I225" s="10">
        <v>20.3288</v>
      </c>
      <c r="J225" s="9">
        <v>2.958</v>
      </c>
      <c r="K225" s="52">
        <f t="shared" si="10"/>
        <v>191436.28803645683</v>
      </c>
      <c r="L225" s="53">
        <f t="shared" si="11"/>
        <v>-328400.8208056949</v>
      </c>
      <c r="M225" s="54">
        <f t="shared" si="12"/>
        <v>-24574.91344923243</v>
      </c>
    </row>
    <row r="226" spans="1:13" ht="12.75">
      <c r="A226" s="23">
        <v>39183</v>
      </c>
      <c r="B226" s="19">
        <v>0.75</v>
      </c>
      <c r="C226" s="2">
        <v>21.4727</v>
      </c>
      <c r="D226" s="2">
        <v>1.0022</v>
      </c>
      <c r="E226" s="10">
        <v>303.585</v>
      </c>
      <c r="F226" s="8">
        <v>-3.4791</v>
      </c>
      <c r="G226" s="9">
        <v>59.4891</v>
      </c>
      <c r="H226" s="2">
        <v>345.6423</v>
      </c>
      <c r="I226" s="10">
        <v>20.4606</v>
      </c>
      <c r="J226" s="9">
        <v>2.9678</v>
      </c>
      <c r="K226" s="52">
        <f t="shared" si="10"/>
        <v>209503.6764215047</v>
      </c>
      <c r="L226" s="53">
        <f t="shared" si="11"/>
        <v>-315507.55293258093</v>
      </c>
      <c r="M226" s="54">
        <f t="shared" si="12"/>
        <v>-23025.48621012137</v>
      </c>
    </row>
    <row r="227" spans="1:13" ht="12.75">
      <c r="A227" s="23">
        <v>39184</v>
      </c>
      <c r="B227" s="19">
        <v>0</v>
      </c>
      <c r="C227" s="2">
        <v>21.7181</v>
      </c>
      <c r="D227" s="2">
        <v>1.0022</v>
      </c>
      <c r="E227" s="10">
        <v>306.9561</v>
      </c>
      <c r="F227" s="8">
        <v>-3.2455</v>
      </c>
      <c r="G227" s="9">
        <v>59.2543</v>
      </c>
      <c r="H227" s="2">
        <v>345.6328</v>
      </c>
      <c r="I227" s="10">
        <v>20.5922</v>
      </c>
      <c r="J227" s="9">
        <v>2.9776</v>
      </c>
      <c r="K227" s="52">
        <f t="shared" si="10"/>
        <v>226849.53561613083</v>
      </c>
      <c r="L227" s="53">
        <f t="shared" si="11"/>
        <v>-301519.89336971164</v>
      </c>
      <c r="M227" s="54">
        <f t="shared" si="12"/>
        <v>-21396.3960649468</v>
      </c>
    </row>
    <row r="228" spans="1:13" ht="12.75">
      <c r="A228" s="23">
        <v>39184</v>
      </c>
      <c r="B228" s="19">
        <v>0.25</v>
      </c>
      <c r="C228" s="2">
        <v>21.9634</v>
      </c>
      <c r="D228" s="2">
        <v>1.0023</v>
      </c>
      <c r="E228" s="10">
        <v>310.3532</v>
      </c>
      <c r="F228" s="8">
        <v>-2.9987</v>
      </c>
      <c r="G228" s="9">
        <v>59.0191</v>
      </c>
      <c r="H228" s="2">
        <v>345.6234</v>
      </c>
      <c r="I228" s="10">
        <v>20.7238</v>
      </c>
      <c r="J228" s="9">
        <v>2.9873</v>
      </c>
      <c r="K228" s="52">
        <f t="shared" si="10"/>
        <v>243405.14236825163</v>
      </c>
      <c r="L228" s="53">
        <f t="shared" si="11"/>
        <v>-286473.8358384268</v>
      </c>
      <c r="M228" s="54">
        <f t="shared" si="12"/>
        <v>-19692.403723811753</v>
      </c>
    </row>
    <row r="229" spans="1:13" ht="12.75">
      <c r="A229" s="23">
        <v>39184</v>
      </c>
      <c r="B229" s="19">
        <v>0.5</v>
      </c>
      <c r="C229" s="2">
        <v>22.2086</v>
      </c>
      <c r="D229" s="2">
        <v>1.0024</v>
      </c>
      <c r="E229" s="10">
        <v>313.7768</v>
      </c>
      <c r="F229" s="8">
        <v>-2.7392</v>
      </c>
      <c r="G229" s="9">
        <v>58.7845</v>
      </c>
      <c r="H229" s="2">
        <v>345.6138</v>
      </c>
      <c r="I229" s="10">
        <v>20.8554</v>
      </c>
      <c r="J229" s="9">
        <v>2.997</v>
      </c>
      <c r="K229" s="52">
        <f t="shared" si="10"/>
        <v>259103.25040811792</v>
      </c>
      <c r="L229" s="53">
        <f t="shared" si="11"/>
        <v>-270409.46490504633</v>
      </c>
      <c r="M229" s="54">
        <f t="shared" si="12"/>
        <v>-17918.123942001836</v>
      </c>
    </row>
    <row r="230" spans="1:13" ht="12.75">
      <c r="A230" s="23">
        <v>39184</v>
      </c>
      <c r="B230" s="19">
        <v>0.75</v>
      </c>
      <c r="C230" s="2">
        <v>22.4539</v>
      </c>
      <c r="D230" s="2">
        <v>1.0025</v>
      </c>
      <c r="E230" s="10">
        <v>317.2274</v>
      </c>
      <c r="F230" s="8">
        <v>-2.4678</v>
      </c>
      <c r="G230" s="9">
        <v>58.5517</v>
      </c>
      <c r="H230" s="2">
        <v>345.6043</v>
      </c>
      <c r="I230" s="10">
        <v>20.9868</v>
      </c>
      <c r="J230" s="9">
        <v>3.0067</v>
      </c>
      <c r="K230" s="52">
        <f t="shared" si="10"/>
        <v>273879.1813498618</v>
      </c>
      <c r="L230" s="53">
        <f t="shared" si="11"/>
        <v>-253371.7257923355</v>
      </c>
      <c r="M230" s="54">
        <f t="shared" si="12"/>
        <v>-16080.02046107561</v>
      </c>
    </row>
    <row r="231" spans="1:13" ht="12.75">
      <c r="A231" s="23">
        <v>39185</v>
      </c>
      <c r="B231" s="19">
        <v>0</v>
      </c>
      <c r="C231" s="2">
        <v>22.6991</v>
      </c>
      <c r="D231" s="2">
        <v>1.0025</v>
      </c>
      <c r="E231" s="10">
        <v>320.7051</v>
      </c>
      <c r="F231" s="8">
        <v>-2.1852</v>
      </c>
      <c r="G231" s="9">
        <v>58.3218</v>
      </c>
      <c r="H231" s="2">
        <v>345.5946</v>
      </c>
      <c r="I231" s="10">
        <v>21.1181</v>
      </c>
      <c r="J231" s="9">
        <v>3.0164</v>
      </c>
      <c r="K231" s="52">
        <f t="shared" si="10"/>
        <v>287668.27094600734</v>
      </c>
      <c r="L231" s="53">
        <f t="shared" si="11"/>
        <v>-235410.99473954717</v>
      </c>
      <c r="M231" s="54">
        <f t="shared" si="12"/>
        <v>-14183.65749556528</v>
      </c>
    </row>
    <row r="232" spans="1:13" ht="12.75">
      <c r="A232" s="23">
        <v>39185</v>
      </c>
      <c r="B232" s="19">
        <v>0.25</v>
      </c>
      <c r="C232" s="2">
        <v>22.9443</v>
      </c>
      <c r="D232" s="2">
        <v>1.0026</v>
      </c>
      <c r="E232" s="10">
        <v>324.21</v>
      </c>
      <c r="F232" s="8">
        <v>-1.8922</v>
      </c>
      <c r="G232" s="9">
        <v>58.096</v>
      </c>
      <c r="H232" s="2">
        <v>345.5849</v>
      </c>
      <c r="I232" s="10">
        <v>21.2494</v>
      </c>
      <c r="J232" s="9">
        <v>3.0261</v>
      </c>
      <c r="K232" s="52">
        <f t="shared" si="10"/>
        <v>300409.1031214687</v>
      </c>
      <c r="L232" s="53">
        <f t="shared" si="11"/>
        <v>-216582.18435733052</v>
      </c>
      <c r="M232" s="54">
        <f t="shared" si="12"/>
        <v>-12235.049696114518</v>
      </c>
    </row>
    <row r="233" spans="1:13" ht="12.75">
      <c r="A233" s="23">
        <v>39185</v>
      </c>
      <c r="B233" s="19">
        <v>0.5</v>
      </c>
      <c r="C233" s="2">
        <v>23.1894</v>
      </c>
      <c r="D233" s="2">
        <v>1.0027</v>
      </c>
      <c r="E233" s="10">
        <v>327.7423</v>
      </c>
      <c r="F233" s="8">
        <v>-1.5897</v>
      </c>
      <c r="G233" s="9">
        <v>57.8755</v>
      </c>
      <c r="H233" s="2">
        <v>345.5752</v>
      </c>
      <c r="I233" s="10">
        <v>21.3806</v>
      </c>
      <c r="J233" s="9">
        <v>3.0357</v>
      </c>
      <c r="K233" s="52">
        <f t="shared" si="10"/>
        <v>312043.69098273054</v>
      </c>
      <c r="L233" s="53">
        <f t="shared" si="11"/>
        <v>-196943.54180117816</v>
      </c>
      <c r="M233" s="54">
        <f t="shared" si="12"/>
        <v>-10240.605197781397</v>
      </c>
    </row>
    <row r="234" spans="1:13" ht="12.75">
      <c r="A234" s="23">
        <v>39185</v>
      </c>
      <c r="B234" s="19">
        <v>0.75</v>
      </c>
      <c r="C234" s="2">
        <v>23.4345</v>
      </c>
      <c r="D234" s="2">
        <v>1.0027</v>
      </c>
      <c r="E234" s="10">
        <v>331.3015</v>
      </c>
      <c r="F234" s="8">
        <v>-1.2788</v>
      </c>
      <c r="G234" s="9">
        <v>57.6615</v>
      </c>
      <c r="H234" s="2">
        <v>345.5653</v>
      </c>
      <c r="I234" s="10">
        <v>21.5117</v>
      </c>
      <c r="J234" s="9">
        <v>3.0453</v>
      </c>
      <c r="K234" s="52">
        <f t="shared" si="10"/>
        <v>322515.0575063994</v>
      </c>
      <c r="L234" s="53">
        <f t="shared" si="11"/>
        <v>-176560.86228532353</v>
      </c>
      <c r="M234" s="54">
        <f t="shared" si="12"/>
        <v>-8207.746242316005</v>
      </c>
    </row>
    <row r="235" spans="1:13" ht="12.75">
      <c r="A235" s="23">
        <v>39186</v>
      </c>
      <c r="B235" s="19">
        <v>0</v>
      </c>
      <c r="C235" s="2">
        <v>23.6796</v>
      </c>
      <c r="D235" s="2">
        <v>1.0028</v>
      </c>
      <c r="E235" s="10">
        <v>334.8876</v>
      </c>
      <c r="F235" s="8">
        <v>-0.9607</v>
      </c>
      <c r="G235" s="9">
        <v>57.4553</v>
      </c>
      <c r="H235" s="2">
        <v>345.5555</v>
      </c>
      <c r="I235" s="10">
        <v>21.6427</v>
      </c>
      <c r="J235" s="9">
        <v>3.0549</v>
      </c>
      <c r="K235" s="52">
        <f t="shared" si="10"/>
        <v>331772.5888609138</v>
      </c>
      <c r="L235" s="53">
        <f t="shared" si="11"/>
        <v>-155501.2041209288</v>
      </c>
      <c r="M235" s="54">
        <f t="shared" si="12"/>
        <v>-6144.25105258585</v>
      </c>
    </row>
    <row r="236" spans="1:13" ht="12.75">
      <c r="A236" s="23">
        <v>39186</v>
      </c>
      <c r="B236" s="19">
        <v>0.25</v>
      </c>
      <c r="C236" s="2">
        <v>23.9247</v>
      </c>
      <c r="D236" s="2">
        <v>1.0029</v>
      </c>
      <c r="E236" s="10">
        <v>338.4998</v>
      </c>
      <c r="F236" s="8">
        <v>-0.6365</v>
      </c>
      <c r="G236" s="9">
        <v>57.2581</v>
      </c>
      <c r="H236" s="2">
        <v>345.5455</v>
      </c>
      <c r="I236" s="10">
        <v>21.7737</v>
      </c>
      <c r="J236" s="9">
        <v>3.0644</v>
      </c>
      <c r="K236" s="52">
        <f t="shared" si="10"/>
        <v>339767.2276933395</v>
      </c>
      <c r="L236" s="53">
        <f t="shared" si="11"/>
        <v>-133839.2403003025</v>
      </c>
      <c r="M236" s="54">
        <f t="shared" si="12"/>
        <v>-4056.932886495097</v>
      </c>
    </row>
    <row r="237" spans="1:13" ht="12.75">
      <c r="A237" s="23">
        <v>39186</v>
      </c>
      <c r="B237" s="19">
        <v>0.5</v>
      </c>
      <c r="C237" s="2">
        <v>24.1697</v>
      </c>
      <c r="D237" s="2">
        <v>1.003</v>
      </c>
      <c r="E237" s="10">
        <v>342.1374</v>
      </c>
      <c r="F237" s="8">
        <v>-0.3075</v>
      </c>
      <c r="G237" s="9">
        <v>57.0711</v>
      </c>
      <c r="H237" s="2">
        <v>345.5355</v>
      </c>
      <c r="I237" s="10">
        <v>21.9045</v>
      </c>
      <c r="J237" s="9">
        <v>3.074</v>
      </c>
      <c r="K237" s="52">
        <f t="shared" si="10"/>
        <v>346455.43404890696</v>
      </c>
      <c r="L237" s="53">
        <f t="shared" si="11"/>
        <v>-111652.36619400377</v>
      </c>
      <c r="M237" s="54">
        <f t="shared" si="12"/>
        <v>-1953.5777212807545</v>
      </c>
    </row>
    <row r="238" spans="1:13" ht="12.75">
      <c r="A238" s="23">
        <v>39186</v>
      </c>
      <c r="B238" s="19">
        <v>0.75</v>
      </c>
      <c r="C238" s="2">
        <v>24.4147</v>
      </c>
      <c r="D238" s="2">
        <v>1.003</v>
      </c>
      <c r="E238" s="10">
        <v>345.7996</v>
      </c>
      <c r="F238" s="8">
        <v>0.0248</v>
      </c>
      <c r="G238" s="9">
        <v>56.8957</v>
      </c>
      <c r="H238" s="2">
        <v>345.5258</v>
      </c>
      <c r="I238" s="10">
        <v>22.0353</v>
      </c>
      <c r="J238" s="9">
        <v>3.0835</v>
      </c>
      <c r="K238" s="52">
        <f t="shared" si="10"/>
        <v>351800.1470847083</v>
      </c>
      <c r="L238" s="53">
        <f t="shared" si="11"/>
        <v>-89021.73586531532</v>
      </c>
      <c r="M238" s="54">
        <f t="shared" si="12"/>
        <v>157.0733577135274</v>
      </c>
    </row>
    <row r="239" spans="1:13" ht="12.75">
      <c r="A239" s="23">
        <v>39187</v>
      </c>
      <c r="B239" s="19">
        <v>0</v>
      </c>
      <c r="C239" s="2">
        <v>24.6597</v>
      </c>
      <c r="D239" s="2">
        <v>1.0031</v>
      </c>
      <c r="E239" s="10">
        <v>349.4853</v>
      </c>
      <c r="F239" s="8">
        <v>0.359</v>
      </c>
      <c r="G239" s="9">
        <v>56.7329</v>
      </c>
      <c r="H239" s="2">
        <v>345.5195</v>
      </c>
      <c r="I239" s="10">
        <v>22.166</v>
      </c>
      <c r="J239" s="9">
        <v>3.093</v>
      </c>
      <c r="K239" s="52">
        <f t="shared" si="10"/>
        <v>355767.24703479884</v>
      </c>
      <c r="L239" s="53">
        <f t="shared" si="11"/>
        <v>-66031.97854078932</v>
      </c>
      <c r="M239" s="54">
        <f t="shared" si="12"/>
        <v>2267.2426678366023</v>
      </c>
    </row>
    <row r="240" spans="1:13" ht="12.75">
      <c r="A240" s="23">
        <v>39187</v>
      </c>
      <c r="B240" s="19">
        <v>0.25</v>
      </c>
      <c r="C240" s="2">
        <v>24.9046</v>
      </c>
      <c r="D240" s="2">
        <v>1.0032</v>
      </c>
      <c r="E240" s="10">
        <v>353.193</v>
      </c>
      <c r="F240" s="8">
        <v>0.6935</v>
      </c>
      <c r="G240" s="9">
        <v>56.5838</v>
      </c>
      <c r="H240" s="2">
        <v>345.513</v>
      </c>
      <c r="I240" s="10">
        <v>22.2966</v>
      </c>
      <c r="J240" s="9">
        <v>3.1025</v>
      </c>
      <c r="K240" s="52">
        <f t="shared" si="10"/>
        <v>358329.18105624185</v>
      </c>
      <c r="L240" s="53">
        <f t="shared" si="11"/>
        <v>-42772.56923811007</v>
      </c>
      <c r="M240" s="54">
        <f t="shared" si="12"/>
        <v>4368.1685377261465</v>
      </c>
    </row>
    <row r="241" spans="1:13" ht="12.75">
      <c r="A241" s="23">
        <v>39187</v>
      </c>
      <c r="B241" s="19">
        <v>0.5</v>
      </c>
      <c r="C241" s="2">
        <v>25.1495</v>
      </c>
      <c r="D241" s="2">
        <v>1.0032</v>
      </c>
      <c r="E241" s="10">
        <v>356.9213</v>
      </c>
      <c r="F241" s="8">
        <v>1.0268</v>
      </c>
      <c r="G241" s="9">
        <v>56.4496</v>
      </c>
      <c r="H241" s="2">
        <v>345.5062</v>
      </c>
      <c r="I241" s="10">
        <v>22.4271</v>
      </c>
      <c r="J241" s="9">
        <v>3.1119</v>
      </c>
      <c r="K241" s="52">
        <f t="shared" si="10"/>
        <v>359466.07152248034</v>
      </c>
      <c r="L241" s="53">
        <f t="shared" si="11"/>
        <v>-19333.963914960186</v>
      </c>
      <c r="M241" s="54">
        <f t="shared" si="12"/>
        <v>6452.008002484122</v>
      </c>
    </row>
    <row r="242" spans="1:13" ht="12.75">
      <c r="A242" s="23">
        <v>39187</v>
      </c>
      <c r="B242" s="19">
        <v>0.75</v>
      </c>
      <c r="C242" s="2">
        <v>25.3944</v>
      </c>
      <c r="D242" s="2">
        <v>1.0033</v>
      </c>
      <c r="E242" s="10">
        <v>0.6685</v>
      </c>
      <c r="F242" s="8">
        <v>1.3571</v>
      </c>
      <c r="G242" s="9">
        <v>56.3312</v>
      </c>
      <c r="H242" s="2">
        <v>345.4993</v>
      </c>
      <c r="I242" s="10">
        <v>22.5575</v>
      </c>
      <c r="J242" s="9">
        <v>3.1213</v>
      </c>
      <c r="K242" s="52">
        <f t="shared" si="10"/>
        <v>359163.05267393636</v>
      </c>
      <c r="L242" s="53">
        <f t="shared" si="11"/>
        <v>4190.734438032261</v>
      </c>
      <c r="M242" s="54">
        <f t="shared" si="12"/>
        <v>8509.25738082438</v>
      </c>
    </row>
    <row r="243" spans="1:13" ht="12.75">
      <c r="A243" s="23">
        <v>39188</v>
      </c>
      <c r="B243" s="19">
        <v>0</v>
      </c>
      <c r="C243" s="2">
        <v>25.6392</v>
      </c>
      <c r="D243" s="2">
        <v>1.0034</v>
      </c>
      <c r="E243" s="10">
        <v>4.4326</v>
      </c>
      <c r="F243" s="8">
        <v>1.6828</v>
      </c>
      <c r="G243" s="9">
        <v>56.2294</v>
      </c>
      <c r="H243" s="2">
        <v>345.4921</v>
      </c>
      <c r="I243" s="10">
        <v>22.6879</v>
      </c>
      <c r="J243" s="9">
        <v>3.1307</v>
      </c>
      <c r="K243" s="52">
        <f t="shared" si="10"/>
        <v>357412.0634939478</v>
      </c>
      <c r="L243" s="53">
        <f t="shared" si="11"/>
        <v>27705.931835721272</v>
      </c>
      <c r="M243" s="54">
        <f t="shared" si="12"/>
        <v>10531.856370207634</v>
      </c>
    </row>
    <row r="244" spans="1:13" ht="12.75">
      <c r="A244" s="23">
        <v>39188</v>
      </c>
      <c r="B244" s="19">
        <v>0.25</v>
      </c>
      <c r="C244" s="2">
        <v>25.884</v>
      </c>
      <c r="D244" s="2">
        <v>1.0035</v>
      </c>
      <c r="E244" s="10">
        <v>8.2115</v>
      </c>
      <c r="F244" s="8">
        <v>2.0022</v>
      </c>
      <c r="G244" s="9">
        <v>56.1451</v>
      </c>
      <c r="H244" s="2">
        <v>345.4847</v>
      </c>
      <c r="I244" s="10">
        <v>22.8181</v>
      </c>
      <c r="J244" s="9">
        <v>3.1401</v>
      </c>
      <c r="K244" s="52">
        <f t="shared" si="10"/>
        <v>354213.5200230466</v>
      </c>
      <c r="L244" s="53">
        <f t="shared" si="11"/>
        <v>51115.521612616554</v>
      </c>
      <c r="M244" s="54">
        <f t="shared" si="12"/>
        <v>12511.297139419294</v>
      </c>
    </row>
    <row r="245" spans="1:13" ht="12.75">
      <c r="A245" s="23">
        <v>39188</v>
      </c>
      <c r="B245" s="19">
        <v>0.5</v>
      </c>
      <c r="C245" s="2">
        <v>26.1288</v>
      </c>
      <c r="D245" s="2">
        <v>1.0035</v>
      </c>
      <c r="E245" s="10">
        <v>12.0029</v>
      </c>
      <c r="F245" s="8">
        <v>2.3137</v>
      </c>
      <c r="G245" s="9">
        <v>56.0789</v>
      </c>
      <c r="H245" s="2">
        <v>345.4771</v>
      </c>
      <c r="I245" s="10">
        <v>22.9483</v>
      </c>
      <c r="J245" s="9">
        <v>3.1495</v>
      </c>
      <c r="K245" s="52">
        <f t="shared" si="10"/>
        <v>349573.9493867409</v>
      </c>
      <c r="L245" s="53">
        <f t="shared" si="11"/>
        <v>74322.72985631716</v>
      </c>
      <c r="M245" s="54">
        <f t="shared" si="12"/>
        <v>14439.757812891216</v>
      </c>
    </row>
    <row r="246" spans="1:13" ht="12.75">
      <c r="A246" s="23">
        <v>39188</v>
      </c>
      <c r="B246" s="19">
        <v>0.75</v>
      </c>
      <c r="C246" s="2">
        <v>26.3736</v>
      </c>
      <c r="D246" s="2">
        <v>1.0036</v>
      </c>
      <c r="E246" s="10">
        <v>15.8045</v>
      </c>
      <c r="F246" s="8">
        <v>2.6155</v>
      </c>
      <c r="G246" s="9">
        <v>56.0313</v>
      </c>
      <c r="H246" s="2">
        <v>345.4693</v>
      </c>
      <c r="I246" s="10">
        <v>23.0784</v>
      </c>
      <c r="J246" s="9">
        <v>3.1588</v>
      </c>
      <c r="K246" s="52">
        <f t="shared" si="10"/>
        <v>343507.2518209873</v>
      </c>
      <c r="L246" s="53">
        <f t="shared" si="11"/>
        <v>97231.89441444432</v>
      </c>
      <c r="M246" s="54">
        <f t="shared" si="12"/>
        <v>16308.19871665804</v>
      </c>
    </row>
    <row r="247" spans="1:13" ht="12.75">
      <c r="A247" s="23">
        <v>39189</v>
      </c>
      <c r="B247" s="19">
        <v>0</v>
      </c>
      <c r="C247" s="2">
        <v>26.6183</v>
      </c>
      <c r="D247" s="2">
        <v>1.0037</v>
      </c>
      <c r="E247" s="10">
        <v>19.6136</v>
      </c>
      <c r="F247" s="8">
        <v>2.906</v>
      </c>
      <c r="G247" s="9">
        <v>56.0028</v>
      </c>
      <c r="H247" s="2">
        <v>345.4613</v>
      </c>
      <c r="I247" s="10">
        <v>23.2084</v>
      </c>
      <c r="J247" s="9">
        <v>3.1681</v>
      </c>
      <c r="K247" s="52">
        <f t="shared" si="10"/>
        <v>336035.8547347608</v>
      </c>
      <c r="L247" s="53">
        <f t="shared" si="11"/>
        <v>119746.86979277992</v>
      </c>
      <c r="M247" s="54">
        <f t="shared" si="12"/>
        <v>18108.836633527164</v>
      </c>
    </row>
    <row r="248" spans="1:13" ht="12.75">
      <c r="A248" s="23">
        <v>39189</v>
      </c>
      <c r="B248" s="19">
        <v>0.25</v>
      </c>
      <c r="C248" s="2">
        <v>26.8629</v>
      </c>
      <c r="D248" s="2">
        <v>1.0037</v>
      </c>
      <c r="E248" s="10">
        <v>23.4276</v>
      </c>
      <c r="F248" s="8">
        <v>3.1837</v>
      </c>
      <c r="G248" s="9">
        <v>55.9936</v>
      </c>
      <c r="H248" s="2">
        <v>345.4531</v>
      </c>
      <c r="I248" s="10">
        <v>23.3386</v>
      </c>
      <c r="J248" s="9">
        <v>3.1774</v>
      </c>
      <c r="K248" s="52">
        <f t="shared" si="10"/>
        <v>327188.19340147515</v>
      </c>
      <c r="L248" s="53">
        <f t="shared" si="11"/>
        <v>141774.13821201105</v>
      </c>
      <c r="M248" s="54">
        <f t="shared" si="12"/>
        <v>19834.37104500669</v>
      </c>
    </row>
    <row r="249" spans="1:13" ht="12.75">
      <c r="A249" s="23">
        <v>39189</v>
      </c>
      <c r="B249" s="19">
        <v>0.5</v>
      </c>
      <c r="C249" s="2">
        <v>27.1076</v>
      </c>
      <c r="D249" s="2">
        <v>1.0038</v>
      </c>
      <c r="E249" s="10">
        <v>27.2438</v>
      </c>
      <c r="F249" s="8">
        <v>3.4472</v>
      </c>
      <c r="G249" s="9">
        <v>56.0037</v>
      </c>
      <c r="H249" s="2">
        <v>345.4446</v>
      </c>
      <c r="I249" s="10">
        <v>23.4802</v>
      </c>
      <c r="J249" s="9">
        <v>3.187</v>
      </c>
      <c r="K249" s="52">
        <f t="shared" si="10"/>
        <v>316999.5123394322</v>
      </c>
      <c r="L249" s="53">
        <f t="shared" si="11"/>
        <v>163222.0778110774</v>
      </c>
      <c r="M249" s="54">
        <f t="shared" si="12"/>
        <v>21477.937466400024</v>
      </c>
    </row>
    <row r="250" spans="1:13" ht="12.75">
      <c r="A250" s="23">
        <v>39189</v>
      </c>
      <c r="B250" s="19">
        <v>0.75</v>
      </c>
      <c r="C250" s="2">
        <v>27.3522</v>
      </c>
      <c r="D250" s="2">
        <v>1.0039</v>
      </c>
      <c r="E250" s="10">
        <v>31.0593</v>
      </c>
      <c r="F250" s="8">
        <v>3.6951</v>
      </c>
      <c r="G250" s="9">
        <v>56.0333</v>
      </c>
      <c r="H250" s="2">
        <v>345.436</v>
      </c>
      <c r="I250" s="10">
        <v>23.6215</v>
      </c>
      <c r="J250" s="9">
        <v>3.1966</v>
      </c>
      <c r="K250" s="52">
        <f t="shared" si="10"/>
        <v>305514.38811428245</v>
      </c>
      <c r="L250" s="53">
        <f t="shared" si="11"/>
        <v>184002.19295074968</v>
      </c>
      <c r="M250" s="54">
        <f t="shared" si="12"/>
        <v>23032.58693400786</v>
      </c>
    </row>
    <row r="251" spans="1:13" ht="12.75">
      <c r="A251" s="23">
        <v>39190</v>
      </c>
      <c r="B251" s="19">
        <v>0</v>
      </c>
      <c r="C251" s="2">
        <v>27.5968</v>
      </c>
      <c r="D251" s="2">
        <v>1.004</v>
      </c>
      <c r="E251" s="10">
        <v>34.8714</v>
      </c>
      <c r="F251" s="8">
        <v>3.9261</v>
      </c>
      <c r="G251" s="9">
        <v>56.082</v>
      </c>
      <c r="H251" s="2">
        <v>345.4272</v>
      </c>
      <c r="I251" s="10">
        <v>23.7625</v>
      </c>
      <c r="J251" s="9">
        <v>3.2061</v>
      </c>
      <c r="K251" s="52">
        <f t="shared" si="10"/>
        <v>292780.78460887016</v>
      </c>
      <c r="L251" s="53">
        <f t="shared" si="11"/>
        <v>204029.51117302856</v>
      </c>
      <c r="M251" s="54">
        <f t="shared" si="12"/>
        <v>24491.55411217794</v>
      </c>
    </row>
    <row r="252" spans="1:13" ht="12.75">
      <c r="A252" s="23">
        <v>39190</v>
      </c>
      <c r="B252" s="19">
        <v>0.25</v>
      </c>
      <c r="C252" s="2">
        <v>27.8413</v>
      </c>
      <c r="D252" s="2">
        <v>1.004</v>
      </c>
      <c r="E252" s="10">
        <v>38.6771</v>
      </c>
      <c r="F252" s="8">
        <v>4.1391</v>
      </c>
      <c r="G252" s="9">
        <v>56.1497</v>
      </c>
      <c r="H252" s="2">
        <v>345.4181</v>
      </c>
      <c r="I252" s="10">
        <v>23.9032</v>
      </c>
      <c r="J252" s="9">
        <v>3.2156</v>
      </c>
      <c r="K252" s="52">
        <f t="shared" si="10"/>
        <v>278856.2943032554</v>
      </c>
      <c r="L252" s="53">
        <f t="shared" si="11"/>
        <v>223223.08829803445</v>
      </c>
      <c r="M252" s="54">
        <f t="shared" si="12"/>
        <v>25849.19144686269</v>
      </c>
    </row>
    <row r="253" spans="1:13" ht="12.75">
      <c r="A253" s="23">
        <v>39190</v>
      </c>
      <c r="B253" s="19">
        <v>0.5</v>
      </c>
      <c r="C253" s="2">
        <v>28.0858</v>
      </c>
      <c r="D253" s="2">
        <v>1.0041</v>
      </c>
      <c r="E253" s="10">
        <v>42.4739</v>
      </c>
      <c r="F253" s="8">
        <v>4.3332</v>
      </c>
      <c r="G253" s="9">
        <v>56.2357</v>
      </c>
      <c r="H253" s="2">
        <v>345.4089</v>
      </c>
      <c r="I253" s="10">
        <v>24.0435</v>
      </c>
      <c r="J253" s="9">
        <v>3.2251</v>
      </c>
      <c r="K253" s="52">
        <f t="shared" si="10"/>
        <v>263800.1491484794</v>
      </c>
      <c r="L253" s="53">
        <f t="shared" si="11"/>
        <v>241507.32192218542</v>
      </c>
      <c r="M253" s="54">
        <f t="shared" si="12"/>
        <v>27100.55416422534</v>
      </c>
    </row>
    <row r="254" spans="1:13" ht="12.75">
      <c r="A254" s="23">
        <v>39190</v>
      </c>
      <c r="B254" s="19">
        <v>0.75</v>
      </c>
      <c r="C254" s="2">
        <v>28.3303</v>
      </c>
      <c r="D254" s="2">
        <v>1.0042</v>
      </c>
      <c r="E254" s="10">
        <v>46.259</v>
      </c>
      <c r="F254" s="8">
        <v>4.5076</v>
      </c>
      <c r="G254" s="9">
        <v>56.3396</v>
      </c>
      <c r="H254" s="2">
        <v>345.3994</v>
      </c>
      <c r="I254" s="10">
        <v>24.1836</v>
      </c>
      <c r="J254" s="9">
        <v>3.2345</v>
      </c>
      <c r="K254" s="52">
        <f t="shared" si="10"/>
        <v>247680.3354473366</v>
      </c>
      <c r="L254" s="53">
        <f t="shared" si="11"/>
        <v>258811.6271098049</v>
      </c>
      <c r="M254" s="54">
        <f t="shared" si="12"/>
        <v>28241.154831594176</v>
      </c>
    </row>
    <row r="255" spans="1:13" ht="12.75">
      <c r="A255" s="23">
        <v>39191</v>
      </c>
      <c r="B255" s="19">
        <v>0</v>
      </c>
      <c r="C255" s="2">
        <v>28.5747</v>
      </c>
      <c r="D255" s="2">
        <v>1.0042</v>
      </c>
      <c r="E255" s="10">
        <v>50.0298</v>
      </c>
      <c r="F255" s="8">
        <v>4.6616</v>
      </c>
      <c r="G255" s="9">
        <v>56.4605</v>
      </c>
      <c r="H255" s="2">
        <v>345.3898</v>
      </c>
      <c r="I255" s="10">
        <v>24.3233</v>
      </c>
      <c r="J255" s="9">
        <v>3.2439</v>
      </c>
      <c r="K255" s="52">
        <f t="shared" si="10"/>
        <v>230567.41759053117</v>
      </c>
      <c r="L255" s="53">
        <f t="shared" si="11"/>
        <v>275069.96782640455</v>
      </c>
      <c r="M255" s="54">
        <f t="shared" si="12"/>
        <v>29266.574910968917</v>
      </c>
    </row>
    <row r="256" spans="1:13" ht="12.75">
      <c r="A256" s="23">
        <v>39191</v>
      </c>
      <c r="B256" s="19">
        <v>0.25</v>
      </c>
      <c r="C256" s="2">
        <v>28.8191</v>
      </c>
      <c r="D256" s="2">
        <v>1.0043</v>
      </c>
      <c r="E256" s="10">
        <v>53.7839</v>
      </c>
      <c r="F256" s="8">
        <v>4.7947</v>
      </c>
      <c r="G256" s="9">
        <v>56.5977</v>
      </c>
      <c r="H256" s="2">
        <v>345.3799</v>
      </c>
      <c r="I256" s="10">
        <v>24.4628</v>
      </c>
      <c r="J256" s="9">
        <v>3.2533</v>
      </c>
      <c r="K256" s="52">
        <f t="shared" si="10"/>
        <v>212537.07290820577</v>
      </c>
      <c r="L256" s="53">
        <f t="shared" si="11"/>
        <v>290223.9347487663</v>
      </c>
      <c r="M256" s="54">
        <f t="shared" si="12"/>
        <v>30173.42655337903</v>
      </c>
    </row>
    <row r="257" spans="1:13" ht="12.75">
      <c r="A257" s="23">
        <v>39191</v>
      </c>
      <c r="B257" s="19">
        <v>0.5</v>
      </c>
      <c r="C257" s="2">
        <v>29.0635</v>
      </c>
      <c r="D257" s="2">
        <v>1.0044</v>
      </c>
      <c r="E257" s="10">
        <v>57.5189</v>
      </c>
      <c r="F257" s="8">
        <v>4.9066</v>
      </c>
      <c r="G257" s="9">
        <v>56.7503</v>
      </c>
      <c r="H257" s="2">
        <v>345.3698</v>
      </c>
      <c r="I257" s="10">
        <v>24.6019</v>
      </c>
      <c r="J257" s="9">
        <v>3.2627</v>
      </c>
      <c r="K257" s="52">
        <f t="shared" si="10"/>
        <v>193668.6665031346</v>
      </c>
      <c r="L257" s="53">
        <f t="shared" si="11"/>
        <v>304220.3190830759</v>
      </c>
      <c r="M257" s="54">
        <f t="shared" si="12"/>
        <v>30959.16790010924</v>
      </c>
    </row>
    <row r="258" spans="1:13" ht="12.75">
      <c r="A258" s="23">
        <v>39191</v>
      </c>
      <c r="B258" s="19">
        <v>0.75</v>
      </c>
      <c r="C258" s="2">
        <v>29.3078</v>
      </c>
      <c r="D258" s="2">
        <v>1.0044</v>
      </c>
      <c r="E258" s="10">
        <v>61.2328</v>
      </c>
      <c r="F258" s="8">
        <v>4.9971</v>
      </c>
      <c r="G258" s="9">
        <v>56.9171</v>
      </c>
      <c r="H258" s="2">
        <v>345.3596</v>
      </c>
      <c r="I258" s="10">
        <v>24.7407</v>
      </c>
      <c r="J258" s="9">
        <v>3.272</v>
      </c>
      <c r="K258" s="52">
        <f t="shared" si="10"/>
        <v>174042.55553732187</v>
      </c>
      <c r="L258" s="53">
        <f t="shared" si="11"/>
        <v>317011.9765600527</v>
      </c>
      <c r="M258" s="54">
        <f t="shared" si="12"/>
        <v>31621.429269317396</v>
      </c>
    </row>
    <row r="259" spans="1:13" ht="12.75">
      <c r="A259" s="23">
        <v>39192</v>
      </c>
      <c r="B259" s="19">
        <v>0</v>
      </c>
      <c r="C259" s="2">
        <v>29.5521</v>
      </c>
      <c r="D259" s="2">
        <v>1.0045</v>
      </c>
      <c r="E259" s="10">
        <v>64.9237</v>
      </c>
      <c r="F259" s="8">
        <v>5.0661</v>
      </c>
      <c r="G259" s="9">
        <v>57.0971</v>
      </c>
      <c r="H259" s="2">
        <v>345.3491</v>
      </c>
      <c r="I259" s="10">
        <v>24.8792</v>
      </c>
      <c r="J259" s="9">
        <v>3.2813</v>
      </c>
      <c r="K259" s="52">
        <f t="shared" si="10"/>
        <v>153742.72306371384</v>
      </c>
      <c r="L259" s="53">
        <f t="shared" si="11"/>
        <v>328559.29282986326</v>
      </c>
      <c r="M259" s="54">
        <f t="shared" si="12"/>
        <v>32158.307401247657</v>
      </c>
    </row>
    <row r="260" spans="1:13" ht="12.75">
      <c r="A260" s="23">
        <v>39192</v>
      </c>
      <c r="B260" s="19">
        <v>0.25</v>
      </c>
      <c r="C260" s="2">
        <v>29.7964</v>
      </c>
      <c r="D260" s="2">
        <v>1.0046</v>
      </c>
      <c r="E260" s="10">
        <v>68.5897</v>
      </c>
      <c r="F260" s="8">
        <v>5.1138</v>
      </c>
      <c r="G260" s="9">
        <v>57.2892</v>
      </c>
      <c r="H260" s="2">
        <v>345.3385</v>
      </c>
      <c r="I260" s="10">
        <v>25.0175</v>
      </c>
      <c r="J260" s="9">
        <v>3.2906</v>
      </c>
      <c r="K260" s="52">
        <f t="shared" si="10"/>
        <v>132855.67139031005</v>
      </c>
      <c r="L260" s="53">
        <f t="shared" si="11"/>
        <v>338828.4072528492</v>
      </c>
      <c r="M260" s="54">
        <f t="shared" si="12"/>
        <v>32569.50498203729</v>
      </c>
    </row>
    <row r="261" spans="1:13" ht="12.75">
      <c r="A261" s="23">
        <v>39192</v>
      </c>
      <c r="B261" s="19">
        <v>0.5</v>
      </c>
      <c r="C261" s="2">
        <v>30.0406</v>
      </c>
      <c r="D261" s="2">
        <v>1.0046</v>
      </c>
      <c r="E261" s="10">
        <v>72.2295</v>
      </c>
      <c r="F261" s="8">
        <v>5.1404</v>
      </c>
      <c r="G261" s="9">
        <v>57.4921</v>
      </c>
      <c r="H261" s="2">
        <v>345.3276</v>
      </c>
      <c r="I261" s="10">
        <v>25.1554</v>
      </c>
      <c r="J261" s="9">
        <v>3.2998</v>
      </c>
      <c r="K261" s="52">
        <f t="shared" si="10"/>
        <v>111466.33603821948</v>
      </c>
      <c r="L261" s="53">
        <f t="shared" si="11"/>
        <v>347792.11068626953</v>
      </c>
      <c r="M261" s="54">
        <f t="shared" si="12"/>
        <v>32854.41444037755</v>
      </c>
    </row>
    <row r="262" spans="1:13" ht="12.75">
      <c r="A262" s="23">
        <v>39192</v>
      </c>
      <c r="B262" s="19">
        <v>0.75</v>
      </c>
      <c r="C262" s="2">
        <v>30.2848</v>
      </c>
      <c r="D262" s="2">
        <v>1.0047</v>
      </c>
      <c r="E262" s="10">
        <v>75.8417</v>
      </c>
      <c r="F262" s="8">
        <v>5.1463</v>
      </c>
      <c r="G262" s="9">
        <v>57.7045</v>
      </c>
      <c r="H262" s="2">
        <v>345.3165</v>
      </c>
      <c r="I262" s="10">
        <v>25.293</v>
      </c>
      <c r="J262" s="9">
        <v>3.309</v>
      </c>
      <c r="K262" s="52">
        <f t="shared" si="10"/>
        <v>89662.13610812226</v>
      </c>
      <c r="L262" s="53">
        <f t="shared" si="11"/>
        <v>355428.8694264289</v>
      </c>
      <c r="M262" s="54">
        <f t="shared" si="12"/>
        <v>33013.53933295379</v>
      </c>
    </row>
    <row r="263" spans="1:13" ht="12.75">
      <c r="A263" s="23">
        <v>39193</v>
      </c>
      <c r="B263" s="19">
        <v>0</v>
      </c>
      <c r="C263" s="2">
        <v>30.5289</v>
      </c>
      <c r="D263" s="2">
        <v>1.0048</v>
      </c>
      <c r="E263" s="10">
        <v>79.4253</v>
      </c>
      <c r="F263" s="8">
        <v>5.1319</v>
      </c>
      <c r="G263" s="9">
        <v>57.9252</v>
      </c>
      <c r="H263" s="2">
        <v>345.3053</v>
      </c>
      <c r="I263" s="10">
        <v>25.4304</v>
      </c>
      <c r="J263" s="9">
        <v>3.3182</v>
      </c>
      <c r="K263" s="52">
        <f t="shared" si="10"/>
        <v>67529.60295435826</v>
      </c>
      <c r="L263" s="53">
        <f t="shared" si="11"/>
        <v>361724.5500208106</v>
      </c>
      <c r="M263" s="54">
        <f t="shared" si="12"/>
        <v>33047.323923436394</v>
      </c>
    </row>
    <row r="264" spans="1:13" ht="12.75">
      <c r="A264" s="23">
        <v>39193</v>
      </c>
      <c r="B264" s="19">
        <v>0.25</v>
      </c>
      <c r="C264" s="2">
        <v>30.773</v>
      </c>
      <c r="D264" s="2">
        <v>1.0048</v>
      </c>
      <c r="E264" s="10">
        <v>82.9794</v>
      </c>
      <c r="F264" s="8">
        <v>5.0978</v>
      </c>
      <c r="G264" s="9">
        <v>58.1529</v>
      </c>
      <c r="H264" s="2">
        <v>345.2938</v>
      </c>
      <c r="I264" s="10">
        <v>25.5674</v>
      </c>
      <c r="J264" s="9">
        <v>3.3274</v>
      </c>
      <c r="K264" s="52">
        <f t="shared" si="10"/>
        <v>45155.270004767066</v>
      </c>
      <c r="L264" s="53">
        <f t="shared" si="11"/>
        <v>366670.24286482536</v>
      </c>
      <c r="M264" s="54">
        <f t="shared" si="12"/>
        <v>32957.361517843994</v>
      </c>
    </row>
    <row r="265" spans="1:13" ht="12.75">
      <c r="A265" s="23">
        <v>39193</v>
      </c>
      <c r="B265" s="19">
        <v>0.5</v>
      </c>
      <c r="C265" s="2">
        <v>31.0171</v>
      </c>
      <c r="D265" s="2">
        <v>1.0049</v>
      </c>
      <c r="E265" s="10">
        <v>86.5035</v>
      </c>
      <c r="F265" s="8">
        <v>5.0446</v>
      </c>
      <c r="G265" s="9">
        <v>58.3863</v>
      </c>
      <c r="H265" s="2">
        <v>345.2822</v>
      </c>
      <c r="I265" s="10">
        <v>25.7041</v>
      </c>
      <c r="J265" s="9">
        <v>3.3365</v>
      </c>
      <c r="K265" s="52">
        <f t="shared" si="10"/>
        <v>22623.55376806942</v>
      </c>
      <c r="L265" s="53">
        <f t="shared" si="11"/>
        <v>370263.01880931004</v>
      </c>
      <c r="M265" s="54">
        <f t="shared" si="12"/>
        <v>32745.215958206394</v>
      </c>
    </row>
    <row r="266" spans="1:13" ht="12.75">
      <c r="A266" s="23">
        <v>39193</v>
      </c>
      <c r="B266" s="19">
        <v>0.75</v>
      </c>
      <c r="C266" s="2">
        <v>31.2611</v>
      </c>
      <c r="D266" s="2">
        <v>1.005</v>
      </c>
      <c r="E266" s="10">
        <v>89.9971</v>
      </c>
      <c r="F266" s="8">
        <v>4.9729</v>
      </c>
      <c r="G266" s="9">
        <v>58.6241</v>
      </c>
      <c r="H266" s="2">
        <v>345.2703</v>
      </c>
      <c r="I266" s="10">
        <v>25.8406</v>
      </c>
      <c r="J266" s="9">
        <v>3.3456</v>
      </c>
      <c r="K266" s="52">
        <f t="shared" si="10"/>
        <v>18.85418438821494</v>
      </c>
      <c r="L266" s="53">
        <f t="shared" si="11"/>
        <v>372505.23816746846</v>
      </c>
      <c r="M266" s="54">
        <f t="shared" si="12"/>
        <v>32412.455117763577</v>
      </c>
    </row>
    <row r="267" spans="1:13" ht="12.75">
      <c r="A267" s="23">
        <v>39194</v>
      </c>
      <c r="B267" s="19">
        <v>0</v>
      </c>
      <c r="C267" s="2">
        <v>31.5051</v>
      </c>
      <c r="D267" s="2">
        <v>1.005</v>
      </c>
      <c r="E267" s="10">
        <v>93.46</v>
      </c>
      <c r="F267" s="8">
        <v>4.8836</v>
      </c>
      <c r="G267" s="9">
        <v>58.8651</v>
      </c>
      <c r="H267" s="2">
        <v>345.2582</v>
      </c>
      <c r="I267" s="10">
        <v>25.9767</v>
      </c>
      <c r="J267" s="9">
        <v>3.3547</v>
      </c>
      <c r="K267" s="52">
        <f t="shared" si="10"/>
        <v>-22576.77584336331</v>
      </c>
      <c r="L267" s="53">
        <f t="shared" si="11"/>
        <v>373404.9602213153</v>
      </c>
      <c r="M267" s="54">
        <f t="shared" si="12"/>
        <v>31962.695821565678</v>
      </c>
    </row>
    <row r="268" spans="1:13" ht="12.75">
      <c r="A268" s="23">
        <v>39194</v>
      </c>
      <c r="B268" s="19">
        <v>0.25</v>
      </c>
      <c r="C268" s="2">
        <v>31.7491</v>
      </c>
      <c r="D268" s="2">
        <v>1.0051</v>
      </c>
      <c r="E268" s="10">
        <v>96.8924</v>
      </c>
      <c r="F268" s="8">
        <v>4.7775</v>
      </c>
      <c r="G268" s="9">
        <v>59.1081</v>
      </c>
      <c r="H268" s="2">
        <v>345.246</v>
      </c>
      <c r="I268" s="10">
        <v>26.1126</v>
      </c>
      <c r="J268" s="9">
        <v>3.3637</v>
      </c>
      <c r="K268" s="52">
        <f aca="true" t="shared" si="13" ref="K268:K331">G268*COS(RADIANS(F268))*COS(RADIANS(E268))*$I$3</f>
        <v>-45084.724716090204</v>
      </c>
      <c r="L268" s="53">
        <f aca="true" t="shared" si="14" ref="L268:L331">G268*COS(RADIANS(F268))*SIN(RADIANS(E268))*$I$3</f>
        <v>372974.8951398245</v>
      </c>
      <c r="M268" s="54">
        <f aca="true" t="shared" si="15" ref="M268:M331">G268*SIN(RADIANS(F268))*$I$3</f>
        <v>31398.994267595896</v>
      </c>
    </row>
    <row r="269" spans="1:13" ht="12.75">
      <c r="A269" s="23">
        <v>39194</v>
      </c>
      <c r="B269" s="19">
        <v>0.5</v>
      </c>
      <c r="C269" s="2">
        <v>31.993</v>
      </c>
      <c r="D269" s="2">
        <v>1.0052</v>
      </c>
      <c r="E269" s="10">
        <v>100.2942</v>
      </c>
      <c r="F269" s="8">
        <v>4.6553</v>
      </c>
      <c r="G269" s="9">
        <v>59.3519</v>
      </c>
      <c r="H269" s="2">
        <v>345.2335</v>
      </c>
      <c r="I269" s="10">
        <v>26.2481</v>
      </c>
      <c r="J269" s="9">
        <v>3.3727</v>
      </c>
      <c r="K269" s="52">
        <f t="shared" si="13"/>
        <v>-67425.54772081914</v>
      </c>
      <c r="L269" s="53">
        <f t="shared" si="14"/>
        <v>371232.436169681</v>
      </c>
      <c r="M269" s="54">
        <f t="shared" si="15"/>
        <v>30723.859408101674</v>
      </c>
    </row>
    <row r="270" spans="1:13" ht="12.75">
      <c r="A270" s="23">
        <v>39194</v>
      </c>
      <c r="B270" s="19">
        <v>0.75</v>
      </c>
      <c r="C270" s="2">
        <v>32.2369</v>
      </c>
      <c r="D270" s="2">
        <v>1.0052</v>
      </c>
      <c r="E270" s="10">
        <v>103.6659</v>
      </c>
      <c r="F270" s="8">
        <v>4.518</v>
      </c>
      <c r="G270" s="9">
        <v>59.5953</v>
      </c>
      <c r="H270" s="2">
        <v>345.2209</v>
      </c>
      <c r="I270" s="10">
        <v>26.3834</v>
      </c>
      <c r="J270" s="9">
        <v>3.3817</v>
      </c>
      <c r="K270" s="52">
        <f t="shared" si="13"/>
        <v>-89525.01950485511</v>
      </c>
      <c r="L270" s="53">
        <f t="shared" si="14"/>
        <v>368198.6028840644</v>
      </c>
      <c r="M270" s="54">
        <f t="shared" si="15"/>
        <v>29941.909182764313</v>
      </c>
    </row>
    <row r="271" spans="1:13" ht="12.75">
      <c r="A271" s="23">
        <v>39195</v>
      </c>
      <c r="B271" s="19">
        <v>0</v>
      </c>
      <c r="C271" s="2">
        <v>32.4807</v>
      </c>
      <c r="D271" s="2">
        <v>1.0053</v>
      </c>
      <c r="E271" s="10">
        <v>107.0081</v>
      </c>
      <c r="F271" s="8">
        <v>4.3664</v>
      </c>
      <c r="G271" s="9">
        <v>59.8373</v>
      </c>
      <c r="H271" s="2">
        <v>345.208</v>
      </c>
      <c r="I271" s="10">
        <v>26.5184</v>
      </c>
      <c r="J271" s="9">
        <v>3.3907</v>
      </c>
      <c r="K271" s="52">
        <f t="shared" si="13"/>
        <v>-111311.44088872957</v>
      </c>
      <c r="L271" s="53">
        <f t="shared" si="14"/>
        <v>363899.3124254159</v>
      </c>
      <c r="M271" s="54">
        <f t="shared" si="15"/>
        <v>29056.71195463881</v>
      </c>
    </row>
    <row r="272" spans="1:13" ht="12.75">
      <c r="A272" s="23">
        <v>39195</v>
      </c>
      <c r="B272" s="19">
        <v>0.25</v>
      </c>
      <c r="C272" s="2">
        <v>32.7245</v>
      </c>
      <c r="D272" s="2">
        <v>1.0054</v>
      </c>
      <c r="E272" s="10">
        <v>110.3212</v>
      </c>
      <c r="F272" s="8">
        <v>4.2014</v>
      </c>
      <c r="G272" s="9">
        <v>60.0769</v>
      </c>
      <c r="H272" s="2">
        <v>345.1949</v>
      </c>
      <c r="I272" s="10">
        <v>26.6531</v>
      </c>
      <c r="J272" s="9">
        <v>3.3996</v>
      </c>
      <c r="K272" s="52">
        <f t="shared" si="13"/>
        <v>-132713.77438221083</v>
      </c>
      <c r="L272" s="53">
        <f t="shared" si="14"/>
        <v>358364.385352707</v>
      </c>
      <c r="M272" s="54">
        <f t="shared" si="15"/>
        <v>28072.66794668194</v>
      </c>
    </row>
    <row r="273" spans="1:13" ht="12.75">
      <c r="A273" s="23">
        <v>39195</v>
      </c>
      <c r="B273" s="19">
        <v>0.5</v>
      </c>
      <c r="C273" s="2">
        <v>32.9683</v>
      </c>
      <c r="D273" s="2">
        <v>1.0054</v>
      </c>
      <c r="E273" s="10">
        <v>113.6061</v>
      </c>
      <c r="F273" s="8">
        <v>4.0239</v>
      </c>
      <c r="G273" s="9">
        <v>60.3131</v>
      </c>
      <c r="H273" s="2">
        <v>345.1817</v>
      </c>
      <c r="I273" s="10">
        <v>26.7875</v>
      </c>
      <c r="J273" s="9">
        <v>3.4085</v>
      </c>
      <c r="K273" s="52">
        <f t="shared" si="13"/>
        <v>-153666.2112909796</v>
      </c>
      <c r="L273" s="53">
        <f t="shared" si="14"/>
        <v>351626.01322889957</v>
      </c>
      <c r="M273" s="54">
        <f t="shared" si="15"/>
        <v>26994.368714843138</v>
      </c>
    </row>
    <row r="274" spans="1:13" ht="12.75">
      <c r="A274" s="23">
        <v>39195</v>
      </c>
      <c r="B274" s="19">
        <v>0.75</v>
      </c>
      <c r="C274" s="2">
        <v>33.212</v>
      </c>
      <c r="D274" s="2">
        <v>1.0055</v>
      </c>
      <c r="E274" s="10">
        <v>116.8636</v>
      </c>
      <c r="F274" s="8">
        <v>3.8347</v>
      </c>
      <c r="G274" s="9">
        <v>60.545</v>
      </c>
      <c r="H274" s="2">
        <v>345.1682</v>
      </c>
      <c r="I274" s="10">
        <v>26.9216</v>
      </c>
      <c r="J274" s="9">
        <v>3.4174</v>
      </c>
      <c r="K274" s="52">
        <f t="shared" si="13"/>
        <v>-174104.72757378742</v>
      </c>
      <c r="L274" s="53">
        <f t="shared" si="14"/>
        <v>343720.1958801981</v>
      </c>
      <c r="M274" s="54">
        <f t="shared" si="15"/>
        <v>25825.980327539317</v>
      </c>
    </row>
    <row r="275" spans="1:13" ht="12.75">
      <c r="A275" s="23">
        <v>39196</v>
      </c>
      <c r="B275" s="19">
        <v>0</v>
      </c>
      <c r="C275" s="2">
        <v>33.4557</v>
      </c>
      <c r="D275" s="2">
        <v>1.0056</v>
      </c>
      <c r="E275" s="10">
        <v>120.0948</v>
      </c>
      <c r="F275" s="8">
        <v>3.6347</v>
      </c>
      <c r="G275" s="9">
        <v>60.7718</v>
      </c>
      <c r="H275" s="2">
        <v>345.1545</v>
      </c>
      <c r="I275" s="10">
        <v>27.0554</v>
      </c>
      <c r="J275" s="9">
        <v>3.4262</v>
      </c>
      <c r="K275" s="52">
        <f t="shared" si="13"/>
        <v>-193969.7140860663</v>
      </c>
      <c r="L275" s="53">
        <f t="shared" si="14"/>
        <v>334685.3196836956</v>
      </c>
      <c r="M275" s="54">
        <f t="shared" si="15"/>
        <v>24572.579995818032</v>
      </c>
    </row>
    <row r="276" spans="1:13" ht="12.75">
      <c r="A276" s="23">
        <v>39196</v>
      </c>
      <c r="B276" s="19">
        <v>0.25</v>
      </c>
      <c r="C276" s="2">
        <v>33.6993</v>
      </c>
      <c r="D276" s="2">
        <v>1.0056</v>
      </c>
      <c r="E276" s="10">
        <v>123.3005</v>
      </c>
      <c r="F276" s="8">
        <v>3.4248</v>
      </c>
      <c r="G276" s="9">
        <v>60.9928</v>
      </c>
      <c r="H276" s="2">
        <v>345.1407</v>
      </c>
      <c r="I276" s="10">
        <v>27.1889</v>
      </c>
      <c r="J276" s="9">
        <v>3.435</v>
      </c>
      <c r="K276" s="52">
        <f t="shared" si="13"/>
        <v>-213202.58566574918</v>
      </c>
      <c r="L276" s="53">
        <f t="shared" si="14"/>
        <v>324563.74478127604</v>
      </c>
      <c r="M276" s="54">
        <f t="shared" si="15"/>
        <v>23239.487839589972</v>
      </c>
    </row>
    <row r="277" spans="1:13" ht="12.75">
      <c r="A277" s="23">
        <v>39196</v>
      </c>
      <c r="B277" s="19">
        <v>0.5</v>
      </c>
      <c r="C277" s="2">
        <v>33.943</v>
      </c>
      <c r="D277" s="2">
        <v>1.0057</v>
      </c>
      <c r="E277" s="10">
        <v>126.4821</v>
      </c>
      <c r="F277" s="8">
        <v>3.2058</v>
      </c>
      <c r="G277" s="9">
        <v>61.2072</v>
      </c>
      <c r="H277" s="2">
        <v>345.1266</v>
      </c>
      <c r="I277" s="10">
        <v>27.3221</v>
      </c>
      <c r="J277" s="9">
        <v>3.4438</v>
      </c>
      <c r="K277" s="52">
        <f t="shared" si="13"/>
        <v>-231750.44733220342</v>
      </c>
      <c r="L277" s="53">
        <f t="shared" si="14"/>
        <v>313397.4740222253</v>
      </c>
      <c r="M277" s="54">
        <f t="shared" si="15"/>
        <v>21831.507652296154</v>
      </c>
    </row>
    <row r="278" spans="1:13" ht="12.75">
      <c r="A278" s="23">
        <v>39196</v>
      </c>
      <c r="B278" s="19">
        <v>0.75</v>
      </c>
      <c r="C278" s="2">
        <v>34.1865</v>
      </c>
      <c r="D278" s="2">
        <v>1.0058</v>
      </c>
      <c r="E278" s="10">
        <v>129.6405</v>
      </c>
      <c r="F278" s="8">
        <v>2.9785</v>
      </c>
      <c r="G278" s="9">
        <v>61.4146</v>
      </c>
      <c r="H278" s="2">
        <v>345.1123</v>
      </c>
      <c r="I278" s="10">
        <v>27.4551</v>
      </c>
      <c r="J278" s="9">
        <v>3.4526</v>
      </c>
      <c r="K278" s="52">
        <f t="shared" si="13"/>
        <v>-249561.62790936875</v>
      </c>
      <c r="L278" s="53">
        <f t="shared" si="14"/>
        <v>301234.3937702102</v>
      </c>
      <c r="M278" s="54">
        <f t="shared" si="15"/>
        <v>20353.77753358882</v>
      </c>
    </row>
    <row r="279" spans="1:13" ht="12.75">
      <c r="A279" s="23">
        <v>39197</v>
      </c>
      <c r="B279" s="19">
        <v>0</v>
      </c>
      <c r="C279" s="2">
        <v>34.4301</v>
      </c>
      <c r="D279" s="2">
        <v>1.0058</v>
      </c>
      <c r="E279" s="10">
        <v>132.7771</v>
      </c>
      <c r="F279" s="8">
        <v>2.7438</v>
      </c>
      <c r="G279" s="9">
        <v>61.6142</v>
      </c>
      <c r="H279" s="2">
        <v>345.0978</v>
      </c>
      <c r="I279" s="10">
        <v>27.5878</v>
      </c>
      <c r="J279" s="9">
        <v>3.4613</v>
      </c>
      <c r="K279" s="52">
        <f t="shared" si="13"/>
        <v>-266588.3153632226</v>
      </c>
      <c r="L279" s="53">
        <f t="shared" si="14"/>
        <v>288120.0998668324</v>
      </c>
      <c r="M279" s="54">
        <f t="shared" si="15"/>
        <v>18812.16045271544</v>
      </c>
    </row>
    <row r="280" spans="1:13" ht="12.75">
      <c r="A280" s="23">
        <v>39197</v>
      </c>
      <c r="B280" s="19">
        <v>0.25</v>
      </c>
      <c r="C280" s="2">
        <v>34.6736</v>
      </c>
      <c r="D280" s="2">
        <v>1.0059</v>
      </c>
      <c r="E280" s="10">
        <v>135.893</v>
      </c>
      <c r="F280" s="8">
        <v>2.5025</v>
      </c>
      <c r="G280" s="9">
        <v>61.8057</v>
      </c>
      <c r="H280" s="2">
        <v>345.0831</v>
      </c>
      <c r="I280" s="10">
        <v>27.7202</v>
      </c>
      <c r="J280" s="9">
        <v>3.47</v>
      </c>
      <c r="K280" s="52">
        <f t="shared" si="13"/>
        <v>-282785.8062600957</v>
      </c>
      <c r="L280" s="53">
        <f t="shared" si="14"/>
        <v>274105.5121216476</v>
      </c>
      <c r="M280" s="54">
        <f t="shared" si="15"/>
        <v>17212.18243512769</v>
      </c>
    </row>
    <row r="281" spans="1:13" ht="12.75">
      <c r="A281" s="23">
        <v>39197</v>
      </c>
      <c r="B281" s="19">
        <v>0.5</v>
      </c>
      <c r="C281" s="2">
        <v>34.917</v>
      </c>
      <c r="D281" s="2">
        <v>1.006</v>
      </c>
      <c r="E281" s="10">
        <v>138.9896</v>
      </c>
      <c r="F281" s="8">
        <v>2.2553</v>
      </c>
      <c r="G281" s="9">
        <v>61.9887</v>
      </c>
      <c r="H281" s="2">
        <v>345.0682</v>
      </c>
      <c r="I281" s="10">
        <v>27.8523</v>
      </c>
      <c r="J281" s="9">
        <v>3.4787</v>
      </c>
      <c r="K281" s="52">
        <f t="shared" si="13"/>
        <v>-298113.3093074197</v>
      </c>
      <c r="L281" s="53">
        <f t="shared" si="14"/>
        <v>259240.96305316102</v>
      </c>
      <c r="M281" s="54">
        <f t="shared" si="15"/>
        <v>15558.800379792798</v>
      </c>
    </row>
    <row r="282" spans="1:13" ht="12.75">
      <c r="A282" s="23">
        <v>39197</v>
      </c>
      <c r="B282" s="19">
        <v>0.75</v>
      </c>
      <c r="C282" s="2">
        <v>35.1605</v>
      </c>
      <c r="D282" s="2">
        <v>1.006</v>
      </c>
      <c r="E282" s="10">
        <v>142.068</v>
      </c>
      <c r="F282" s="8">
        <v>2.0029</v>
      </c>
      <c r="G282" s="9">
        <v>62.1628</v>
      </c>
      <c r="H282" s="2">
        <v>345.053</v>
      </c>
      <c r="I282" s="10">
        <v>27.9841</v>
      </c>
      <c r="J282" s="9">
        <v>3.4873</v>
      </c>
      <c r="K282" s="52">
        <f t="shared" si="13"/>
        <v>-312531.3280704416</v>
      </c>
      <c r="L282" s="53">
        <f t="shared" si="14"/>
        <v>243579.455855055</v>
      </c>
      <c r="M282" s="54">
        <f t="shared" si="15"/>
        <v>13857.11415621907</v>
      </c>
    </row>
    <row r="283" spans="1:13" ht="12.75">
      <c r="A283" s="23">
        <v>39198</v>
      </c>
      <c r="B283" s="19">
        <v>0</v>
      </c>
      <c r="C283" s="2">
        <v>35.4039</v>
      </c>
      <c r="D283" s="2">
        <v>1.0061</v>
      </c>
      <c r="E283" s="10">
        <v>145.1296</v>
      </c>
      <c r="F283" s="8">
        <v>1.7462</v>
      </c>
      <c r="G283" s="9">
        <v>62.3276</v>
      </c>
      <c r="H283" s="2">
        <v>345.0377</v>
      </c>
      <c r="I283" s="10">
        <v>28.1156</v>
      </c>
      <c r="J283" s="9">
        <v>3.496</v>
      </c>
      <c r="K283" s="52">
        <f t="shared" si="13"/>
        <v>-326004.3836032244</v>
      </c>
      <c r="L283" s="53">
        <f t="shared" si="14"/>
        <v>227173.51575889008</v>
      </c>
      <c r="M283" s="54">
        <f t="shared" si="15"/>
        <v>12113.748962289601</v>
      </c>
    </row>
    <row r="284" spans="1:13" ht="12.75">
      <c r="A284" s="23">
        <v>39198</v>
      </c>
      <c r="B284" s="19">
        <v>0.25</v>
      </c>
      <c r="C284" s="2">
        <v>35.6472</v>
      </c>
      <c r="D284" s="2">
        <v>1.0062</v>
      </c>
      <c r="E284" s="10">
        <v>148.1757</v>
      </c>
      <c r="F284" s="8">
        <v>1.4859</v>
      </c>
      <c r="G284" s="9">
        <v>62.4831</v>
      </c>
      <c r="H284" s="2">
        <v>345.0221</v>
      </c>
      <c r="I284" s="10">
        <v>28.2468</v>
      </c>
      <c r="J284" s="9">
        <v>3.5046</v>
      </c>
      <c r="K284" s="52">
        <f t="shared" si="13"/>
        <v>-338501.34002741636</v>
      </c>
      <c r="L284" s="53">
        <f t="shared" si="14"/>
        <v>210078.52918860424</v>
      </c>
      <c r="M284" s="54">
        <f t="shared" si="15"/>
        <v>10334.152910926221</v>
      </c>
    </row>
    <row r="285" spans="1:13" ht="12.75">
      <c r="A285" s="23">
        <v>39198</v>
      </c>
      <c r="B285" s="19">
        <v>0.5</v>
      </c>
      <c r="C285" s="2">
        <v>35.8905</v>
      </c>
      <c r="D285" s="2">
        <v>1.0062</v>
      </c>
      <c r="E285" s="10">
        <v>151.2074</v>
      </c>
      <c r="F285" s="8">
        <v>1.2226</v>
      </c>
      <c r="G285" s="9">
        <v>62.6291</v>
      </c>
      <c r="H285" s="2">
        <v>345.0064</v>
      </c>
      <c r="I285" s="10">
        <v>28.3778</v>
      </c>
      <c r="J285" s="9">
        <v>3.5131</v>
      </c>
      <c r="K285" s="52">
        <f t="shared" si="13"/>
        <v>-349992.14056392945</v>
      </c>
      <c r="L285" s="53">
        <f t="shared" si="14"/>
        <v>192350.94695783046</v>
      </c>
      <c r="M285" s="54">
        <f t="shared" si="15"/>
        <v>8523.128171132772</v>
      </c>
    </row>
    <row r="286" spans="1:13" ht="12.75">
      <c r="A286" s="23">
        <v>39198</v>
      </c>
      <c r="B286" s="19">
        <v>0.75</v>
      </c>
      <c r="C286" s="2">
        <v>36.1338</v>
      </c>
      <c r="D286" s="2">
        <v>1.0063</v>
      </c>
      <c r="E286" s="10">
        <v>154.2262</v>
      </c>
      <c r="F286" s="8">
        <v>0.9571</v>
      </c>
      <c r="G286" s="9">
        <v>62.7653</v>
      </c>
      <c r="H286" s="2">
        <v>344.9904</v>
      </c>
      <c r="I286" s="10">
        <v>28.5085</v>
      </c>
      <c r="J286" s="9">
        <v>3.5217</v>
      </c>
      <c r="K286" s="52">
        <f t="shared" si="13"/>
        <v>-360450.2352363616</v>
      </c>
      <c r="L286" s="53">
        <f t="shared" si="14"/>
        <v>174045.15284607187</v>
      </c>
      <c r="M286" s="54">
        <f t="shared" si="15"/>
        <v>6686.951027875457</v>
      </c>
    </row>
    <row r="287" spans="1:13" ht="12.75">
      <c r="A287" s="23">
        <v>39199</v>
      </c>
      <c r="B287" s="19">
        <v>0</v>
      </c>
      <c r="C287" s="2">
        <v>36.3771</v>
      </c>
      <c r="D287" s="2">
        <v>1.0063</v>
      </c>
      <c r="E287" s="10">
        <v>157.2332</v>
      </c>
      <c r="F287" s="8">
        <v>0.6901</v>
      </c>
      <c r="G287" s="9">
        <v>62.8918</v>
      </c>
      <c r="H287" s="2">
        <v>344.9742</v>
      </c>
      <c r="I287" s="10">
        <v>28.6389</v>
      </c>
      <c r="J287" s="9">
        <v>3.5302</v>
      </c>
      <c r="K287" s="52">
        <f t="shared" si="13"/>
        <v>-369852.6414273426</v>
      </c>
      <c r="L287" s="53">
        <f t="shared" si="14"/>
        <v>155219.61562262743</v>
      </c>
      <c r="M287" s="54">
        <f t="shared" si="15"/>
        <v>4831.332939186716</v>
      </c>
    </row>
    <row r="288" spans="1:13" ht="12.75">
      <c r="A288" s="23">
        <v>39199</v>
      </c>
      <c r="B288" s="19">
        <v>0.25</v>
      </c>
      <c r="C288" s="2">
        <v>36.6203</v>
      </c>
      <c r="D288" s="2">
        <v>1.0064</v>
      </c>
      <c r="E288" s="10">
        <v>160.2296</v>
      </c>
      <c r="F288" s="8">
        <v>0.4222</v>
      </c>
      <c r="G288" s="9">
        <v>63.0086</v>
      </c>
      <c r="H288" s="2">
        <v>344.9578</v>
      </c>
      <c r="I288" s="10">
        <v>28.769</v>
      </c>
      <c r="J288" s="9">
        <v>3.5387</v>
      </c>
      <c r="K288" s="52">
        <f t="shared" si="13"/>
        <v>-378178.9827693585</v>
      </c>
      <c r="L288" s="53">
        <f t="shared" si="14"/>
        <v>135932.15521904166</v>
      </c>
      <c r="M288" s="54">
        <f t="shared" si="15"/>
        <v>2961.3213932735944</v>
      </c>
    </row>
    <row r="289" spans="1:13" ht="12.75">
      <c r="A289" s="23">
        <v>39199</v>
      </c>
      <c r="B289" s="19">
        <v>0.5</v>
      </c>
      <c r="C289" s="2">
        <v>36.8635</v>
      </c>
      <c r="D289" s="2">
        <v>1.0065</v>
      </c>
      <c r="E289" s="10">
        <v>163.2165</v>
      </c>
      <c r="F289" s="8">
        <v>0.1541</v>
      </c>
      <c r="G289" s="9">
        <v>63.1156</v>
      </c>
      <c r="H289" s="2">
        <v>344.9411</v>
      </c>
      <c r="I289" s="10">
        <v>28.8989</v>
      </c>
      <c r="J289" s="9">
        <v>3.5471</v>
      </c>
      <c r="K289" s="52">
        <f t="shared" si="13"/>
        <v>-385410.76144455513</v>
      </c>
      <c r="L289" s="53">
        <f t="shared" si="14"/>
        <v>116241.27227516792</v>
      </c>
      <c r="M289" s="54">
        <f t="shared" si="15"/>
        <v>1082.7052573555259</v>
      </c>
    </row>
    <row r="290" spans="1:13" ht="12.75">
      <c r="A290" s="23">
        <v>39199</v>
      </c>
      <c r="B290" s="19">
        <v>0.75</v>
      </c>
      <c r="C290" s="2">
        <v>37.1066</v>
      </c>
      <c r="D290" s="2">
        <v>1.0065</v>
      </c>
      <c r="E290" s="10">
        <v>166.1952</v>
      </c>
      <c r="F290" s="8">
        <v>-0.1136</v>
      </c>
      <c r="G290" s="9">
        <v>63.213</v>
      </c>
      <c r="H290" s="2">
        <v>344.9217</v>
      </c>
      <c r="I290" s="10">
        <v>29.0284</v>
      </c>
      <c r="J290" s="9">
        <v>3.5556</v>
      </c>
      <c r="K290" s="52">
        <f t="shared" si="13"/>
        <v>-391534.4155682366</v>
      </c>
      <c r="L290" s="53">
        <f t="shared" si="14"/>
        <v>96204.85716116954</v>
      </c>
      <c r="M290" s="54">
        <f t="shared" si="15"/>
        <v>-799.3847594196774</v>
      </c>
    </row>
    <row r="291" spans="1:13" ht="12.75">
      <c r="A291" s="23">
        <v>39200</v>
      </c>
      <c r="B291" s="19">
        <v>0</v>
      </c>
      <c r="C291" s="2">
        <v>37.3497</v>
      </c>
      <c r="D291" s="2">
        <v>1.0066</v>
      </c>
      <c r="E291" s="10">
        <v>169.1668</v>
      </c>
      <c r="F291" s="8">
        <v>-0.3801</v>
      </c>
      <c r="G291" s="9">
        <v>63.3007</v>
      </c>
      <c r="H291" s="2">
        <v>344.8987</v>
      </c>
      <c r="I291" s="10">
        <v>29.1577</v>
      </c>
      <c r="J291" s="9">
        <v>3.564</v>
      </c>
      <c r="K291" s="52">
        <f t="shared" si="13"/>
        <v>-396536.7385751094</v>
      </c>
      <c r="L291" s="53">
        <f t="shared" si="14"/>
        <v>75881.5890418499</v>
      </c>
      <c r="M291" s="54">
        <f t="shared" si="15"/>
        <v>-2678.3949164177684</v>
      </c>
    </row>
    <row r="292" spans="1:13" ht="12.75">
      <c r="A292" s="23">
        <v>39200</v>
      </c>
      <c r="B292" s="19">
        <v>0.25</v>
      </c>
      <c r="C292" s="2">
        <v>37.5928</v>
      </c>
      <c r="D292" s="2">
        <v>1.0067</v>
      </c>
      <c r="E292" s="10">
        <v>172.1323</v>
      </c>
      <c r="F292" s="8">
        <v>-0.645</v>
      </c>
      <c r="G292" s="9">
        <v>63.3791</v>
      </c>
      <c r="H292" s="2">
        <v>344.8757</v>
      </c>
      <c r="I292" s="10">
        <v>29.2867</v>
      </c>
      <c r="J292" s="9">
        <v>3.5724</v>
      </c>
      <c r="K292" s="52">
        <f t="shared" si="13"/>
        <v>-400410.19616576494</v>
      </c>
      <c r="L292" s="53">
        <f t="shared" si="14"/>
        <v>55331.45001453016</v>
      </c>
      <c r="M292" s="54">
        <f t="shared" si="15"/>
        <v>-4550.593318690461</v>
      </c>
    </row>
    <row r="293" spans="1:13" ht="12.75">
      <c r="A293" s="23">
        <v>39200</v>
      </c>
      <c r="B293" s="19">
        <v>0.5</v>
      </c>
      <c r="C293" s="2">
        <v>37.8358</v>
      </c>
      <c r="D293" s="2">
        <v>1.0067</v>
      </c>
      <c r="E293" s="10">
        <v>175.0928</v>
      </c>
      <c r="F293" s="8">
        <v>-0.9075</v>
      </c>
      <c r="G293" s="9">
        <v>63.4481</v>
      </c>
      <c r="H293" s="2">
        <v>344.8527</v>
      </c>
      <c r="I293" s="10">
        <v>29.4154</v>
      </c>
      <c r="J293" s="9">
        <v>3.5807</v>
      </c>
      <c r="K293" s="52">
        <f t="shared" si="13"/>
        <v>-403146.9549469814</v>
      </c>
      <c r="L293" s="53">
        <f t="shared" si="14"/>
        <v>34612.91975185045</v>
      </c>
      <c r="M293" s="54">
        <f t="shared" si="15"/>
        <v>-6409.416760844318</v>
      </c>
    </row>
    <row r="294" spans="1:13" ht="12.75">
      <c r="A294" s="23">
        <v>39200</v>
      </c>
      <c r="B294" s="19">
        <v>0.75</v>
      </c>
      <c r="C294" s="2">
        <v>38.0788</v>
      </c>
      <c r="D294" s="2">
        <v>1.0068</v>
      </c>
      <c r="E294" s="10">
        <v>178.0492</v>
      </c>
      <c r="F294" s="8">
        <v>-1.167</v>
      </c>
      <c r="G294" s="9">
        <v>63.508</v>
      </c>
      <c r="H294" s="2">
        <v>344.8297</v>
      </c>
      <c r="I294" s="10">
        <v>29.5438</v>
      </c>
      <c r="J294" s="9">
        <v>3.589</v>
      </c>
      <c r="K294" s="52">
        <f t="shared" si="13"/>
        <v>-404744.18190800183</v>
      </c>
      <c r="L294" s="53">
        <f t="shared" si="14"/>
        <v>13786.010164094145</v>
      </c>
      <c r="M294" s="54">
        <f t="shared" si="15"/>
        <v>-8249.747928886889</v>
      </c>
    </row>
    <row r="295" spans="1:13" ht="12.75">
      <c r="A295" s="23">
        <v>39201</v>
      </c>
      <c r="B295" s="19">
        <v>0</v>
      </c>
      <c r="C295" s="2">
        <v>38.3218</v>
      </c>
      <c r="D295" s="2">
        <v>1.0069</v>
      </c>
      <c r="E295" s="10">
        <v>181.0025</v>
      </c>
      <c r="F295" s="8">
        <v>-1.4229</v>
      </c>
      <c r="G295" s="9">
        <v>63.559</v>
      </c>
      <c r="H295" s="2">
        <v>344.8067</v>
      </c>
      <c r="I295" s="10">
        <v>29.672</v>
      </c>
      <c r="J295" s="9">
        <v>3.5973</v>
      </c>
      <c r="K295" s="52">
        <f t="shared" si="13"/>
        <v>-405201.1641855327</v>
      </c>
      <c r="L295" s="53">
        <f t="shared" si="14"/>
        <v>-7090.498266250456</v>
      </c>
      <c r="M295" s="54">
        <f t="shared" si="15"/>
        <v>-10066.493285506143</v>
      </c>
    </row>
    <row r="296" spans="1:13" ht="12.75">
      <c r="A296" s="23">
        <v>39201</v>
      </c>
      <c r="B296" s="19">
        <v>0.25</v>
      </c>
      <c r="C296" s="2">
        <v>38.5647</v>
      </c>
      <c r="D296" s="2">
        <v>1.0069</v>
      </c>
      <c r="E296" s="10">
        <v>183.9536</v>
      </c>
      <c r="F296" s="8">
        <v>-1.6747</v>
      </c>
      <c r="G296" s="9">
        <v>63.6013</v>
      </c>
      <c r="H296" s="2">
        <v>344.7838</v>
      </c>
      <c r="I296" s="10">
        <v>29.7999</v>
      </c>
      <c r="J296" s="9">
        <v>3.6056</v>
      </c>
      <c r="K296" s="52">
        <f t="shared" si="13"/>
        <v>-404519.7569953694</v>
      </c>
      <c r="L296" s="53">
        <f t="shared" si="14"/>
        <v>-27957.600334756924</v>
      </c>
      <c r="M296" s="54">
        <f t="shared" si="15"/>
        <v>-11855.301073159551</v>
      </c>
    </row>
    <row r="297" spans="1:13" ht="12.75">
      <c r="A297" s="23">
        <v>39201</v>
      </c>
      <c r="B297" s="19">
        <v>0.5</v>
      </c>
      <c r="C297" s="2">
        <v>38.8076</v>
      </c>
      <c r="D297" s="2">
        <v>1.007</v>
      </c>
      <c r="E297" s="10">
        <v>186.9034</v>
      </c>
      <c r="F297" s="8">
        <v>-1.9216</v>
      </c>
      <c r="G297" s="9">
        <v>63.635</v>
      </c>
      <c r="H297" s="2">
        <v>344.7608</v>
      </c>
      <c r="I297" s="10">
        <v>29.9275</v>
      </c>
      <c r="J297" s="9">
        <v>3.6139</v>
      </c>
      <c r="K297" s="52">
        <f t="shared" si="13"/>
        <v>-402703.85611617775</v>
      </c>
      <c r="L297" s="53">
        <f t="shared" si="14"/>
        <v>-48756.76830248871</v>
      </c>
      <c r="M297" s="54">
        <f t="shared" si="15"/>
        <v>-13609.715102874394</v>
      </c>
    </row>
    <row r="298" spans="1:13" ht="12.75">
      <c r="A298" s="23">
        <v>39201</v>
      </c>
      <c r="B298" s="19">
        <v>0.75</v>
      </c>
      <c r="C298" s="2">
        <v>39.0505</v>
      </c>
      <c r="D298" s="2">
        <v>1.0071</v>
      </c>
      <c r="E298" s="10">
        <v>189.8527</v>
      </c>
      <c r="F298" s="8">
        <v>-2.1631</v>
      </c>
      <c r="G298" s="9">
        <v>63.6605</v>
      </c>
      <c r="H298" s="2">
        <v>344.7379</v>
      </c>
      <c r="I298" s="10">
        <v>30.0548</v>
      </c>
      <c r="J298" s="9">
        <v>3.6221</v>
      </c>
      <c r="K298" s="52">
        <f t="shared" si="13"/>
        <v>-399761.8715325746</v>
      </c>
      <c r="L298" s="53">
        <f t="shared" si="14"/>
        <v>-69429.59228984105</v>
      </c>
      <c r="M298" s="54">
        <f t="shared" si="15"/>
        <v>-15325.508243476324</v>
      </c>
    </row>
    <row r="299" spans="1:13" ht="12.75">
      <c r="A299" s="23">
        <v>39202</v>
      </c>
      <c r="B299" s="19">
        <v>0</v>
      </c>
      <c r="C299" s="2">
        <v>39.2933</v>
      </c>
      <c r="D299" s="2">
        <v>1.0071</v>
      </c>
      <c r="E299" s="10">
        <v>192.8021</v>
      </c>
      <c r="F299" s="8">
        <v>-2.3987</v>
      </c>
      <c r="G299" s="9">
        <v>63.678</v>
      </c>
      <c r="H299" s="2">
        <v>344.7149</v>
      </c>
      <c r="I299" s="10">
        <v>30.1818</v>
      </c>
      <c r="J299" s="9">
        <v>3.6303</v>
      </c>
      <c r="K299" s="52">
        <f t="shared" si="13"/>
        <v>-395703.85281250405</v>
      </c>
      <c r="L299" s="53">
        <f t="shared" si="14"/>
        <v>-89916.96167827884</v>
      </c>
      <c r="M299" s="54">
        <f t="shared" si="15"/>
        <v>-16998.472356336908</v>
      </c>
    </row>
    <row r="300" spans="1:13" ht="12.75">
      <c r="A300" s="23">
        <v>39202</v>
      </c>
      <c r="B300" s="19">
        <v>0.25</v>
      </c>
      <c r="C300" s="2">
        <v>39.5361</v>
      </c>
      <c r="D300" s="2">
        <v>1.0072</v>
      </c>
      <c r="E300" s="10">
        <v>195.7526</v>
      </c>
      <c r="F300" s="8">
        <v>-2.6277</v>
      </c>
      <c r="G300" s="9">
        <v>63.6877</v>
      </c>
      <c r="H300" s="2">
        <v>344.692</v>
      </c>
      <c r="I300" s="10">
        <v>30.3086</v>
      </c>
      <c r="J300" s="9">
        <v>3.6384</v>
      </c>
      <c r="K300" s="52">
        <f t="shared" si="13"/>
        <v>-390541.96108887746</v>
      </c>
      <c r="L300" s="53">
        <f t="shared" si="14"/>
        <v>-110163.35658422673</v>
      </c>
      <c r="M300" s="54">
        <f t="shared" si="15"/>
        <v>-18623.037046778903</v>
      </c>
    </row>
    <row r="301" spans="1:13" ht="12.75">
      <c r="A301" s="23">
        <v>39202</v>
      </c>
      <c r="B301" s="19">
        <v>0.5</v>
      </c>
      <c r="C301" s="2">
        <v>39.7789</v>
      </c>
      <c r="D301" s="2">
        <v>1.0072</v>
      </c>
      <c r="E301" s="10">
        <v>198.7047</v>
      </c>
      <c r="F301" s="8">
        <v>-2.8496</v>
      </c>
      <c r="G301" s="9">
        <v>63.6898</v>
      </c>
      <c r="H301" s="2">
        <v>344.6691</v>
      </c>
      <c r="I301" s="10">
        <v>30.4351</v>
      </c>
      <c r="J301" s="9">
        <v>3.6466</v>
      </c>
      <c r="K301" s="52">
        <f t="shared" si="13"/>
        <v>-384291.63047763</v>
      </c>
      <c r="L301" s="53">
        <f t="shared" si="14"/>
        <v>-130110.6768127633</v>
      </c>
      <c r="M301" s="54">
        <f t="shared" si="15"/>
        <v>-20195.106395297465</v>
      </c>
    </row>
    <row r="302" spans="1:13" ht="12.75">
      <c r="A302" s="23">
        <v>39202</v>
      </c>
      <c r="B302" s="19">
        <v>0.75</v>
      </c>
      <c r="C302" s="2">
        <v>40.0216</v>
      </c>
      <c r="D302" s="2">
        <v>1.0073</v>
      </c>
      <c r="E302" s="10">
        <v>201.6591</v>
      </c>
      <c r="F302" s="8">
        <v>-3.0638</v>
      </c>
      <c r="G302" s="9">
        <v>63.6846</v>
      </c>
      <c r="H302" s="2">
        <v>344.6461</v>
      </c>
      <c r="I302" s="10">
        <v>30.5613</v>
      </c>
      <c r="J302" s="9">
        <v>3.6547</v>
      </c>
      <c r="K302" s="52">
        <f t="shared" si="13"/>
        <v>-376971.21783690597</v>
      </c>
      <c r="L302" s="53">
        <f t="shared" si="14"/>
        <v>-149703.44392855073</v>
      </c>
      <c r="M302" s="54">
        <f t="shared" si="15"/>
        <v>-21709.97194566417</v>
      </c>
    </row>
    <row r="303" spans="1:13" ht="12.75">
      <c r="A303" s="23">
        <v>39203</v>
      </c>
      <c r="B303" s="19">
        <v>0</v>
      </c>
      <c r="C303" s="2">
        <v>40.2643</v>
      </c>
      <c r="D303" s="2">
        <v>1.0074</v>
      </c>
      <c r="E303" s="10">
        <v>204.6163</v>
      </c>
      <c r="F303" s="8">
        <v>-3.2698</v>
      </c>
      <c r="G303" s="9">
        <v>63.6722</v>
      </c>
      <c r="H303" s="2">
        <v>344.6232</v>
      </c>
      <c r="I303" s="10">
        <v>30.6872</v>
      </c>
      <c r="J303" s="9">
        <v>3.6628</v>
      </c>
      <c r="K303" s="52">
        <f t="shared" si="13"/>
        <v>-368600.9002116137</v>
      </c>
      <c r="L303" s="53">
        <f t="shared" si="14"/>
        <v>-168885.5280859516</v>
      </c>
      <c r="M303" s="54">
        <f t="shared" si="15"/>
        <v>-23163.63413869551</v>
      </c>
    </row>
    <row r="304" spans="1:13" ht="12.75">
      <c r="A304" s="23">
        <v>39203</v>
      </c>
      <c r="B304" s="19">
        <v>0.25</v>
      </c>
      <c r="C304" s="2">
        <v>40.507</v>
      </c>
      <c r="D304" s="2">
        <v>1.0074</v>
      </c>
      <c r="E304" s="10">
        <v>207.577</v>
      </c>
      <c r="F304" s="8">
        <v>-3.467</v>
      </c>
      <c r="G304" s="9">
        <v>63.653</v>
      </c>
      <c r="H304" s="2">
        <v>344.6003</v>
      </c>
      <c r="I304" s="10">
        <v>30.8129</v>
      </c>
      <c r="J304" s="9">
        <v>3.6708</v>
      </c>
      <c r="K304" s="52">
        <f t="shared" si="13"/>
        <v>-359204.64549168193</v>
      </c>
      <c r="L304" s="53">
        <f t="shared" si="14"/>
        <v>-187604.08590438022</v>
      </c>
      <c r="M304" s="54">
        <f t="shared" si="15"/>
        <v>-24551.558817961202</v>
      </c>
    </row>
    <row r="305" spans="1:13" ht="12.75">
      <c r="A305" s="23">
        <v>39203</v>
      </c>
      <c r="B305" s="19">
        <v>0.5</v>
      </c>
      <c r="C305" s="2">
        <v>40.7496</v>
      </c>
      <c r="D305" s="2">
        <v>1.0075</v>
      </c>
      <c r="E305" s="10">
        <v>210.5417</v>
      </c>
      <c r="F305" s="8">
        <v>-3.655</v>
      </c>
      <c r="G305" s="9">
        <v>63.6271</v>
      </c>
      <c r="H305" s="2">
        <v>344.5774</v>
      </c>
      <c r="I305" s="10">
        <v>30.9382</v>
      </c>
      <c r="J305" s="9">
        <v>3.6789</v>
      </c>
      <c r="K305" s="52">
        <f t="shared" si="13"/>
        <v>-348807.6232039856</v>
      </c>
      <c r="L305" s="53">
        <f t="shared" si="14"/>
        <v>-205805.48571129437</v>
      </c>
      <c r="M305" s="54">
        <f t="shared" si="15"/>
        <v>-25870.590023990746</v>
      </c>
    </row>
    <row r="306" spans="1:13" ht="12.75">
      <c r="A306" s="23">
        <v>39203</v>
      </c>
      <c r="B306" s="19">
        <v>0.75</v>
      </c>
      <c r="C306" s="2">
        <v>40.9922</v>
      </c>
      <c r="D306" s="2">
        <v>1.0076</v>
      </c>
      <c r="E306" s="10">
        <v>213.5108</v>
      </c>
      <c r="F306" s="8">
        <v>-3.8331</v>
      </c>
      <c r="G306" s="9">
        <v>63.5947</v>
      </c>
      <c r="H306" s="2">
        <v>344.5546</v>
      </c>
      <c r="I306" s="10">
        <v>31.0633</v>
      </c>
      <c r="J306" s="9">
        <v>3.6869</v>
      </c>
      <c r="K306" s="52">
        <f t="shared" si="13"/>
        <v>-337438.6053248974</v>
      </c>
      <c r="L306" s="53">
        <f t="shared" si="14"/>
        <v>-223437.22291832126</v>
      </c>
      <c r="M306" s="54">
        <f t="shared" si="15"/>
        <v>-27115.553996767805</v>
      </c>
    </row>
    <row r="307" spans="1:13" ht="12.75">
      <c r="A307" s="23">
        <v>39204</v>
      </c>
      <c r="B307" s="19">
        <v>0</v>
      </c>
      <c r="C307" s="2">
        <v>41.2348</v>
      </c>
      <c r="D307" s="2">
        <v>1.0076</v>
      </c>
      <c r="E307" s="10">
        <v>216.4848</v>
      </c>
      <c r="F307" s="8">
        <v>-4.001</v>
      </c>
      <c r="G307" s="9">
        <v>63.556</v>
      </c>
      <c r="H307" s="2">
        <v>344.5317</v>
      </c>
      <c r="I307" s="10">
        <v>31.1882</v>
      </c>
      <c r="J307" s="9">
        <v>3.6948</v>
      </c>
      <c r="K307" s="52">
        <f t="shared" si="13"/>
        <v>-325128.3325829966</v>
      </c>
      <c r="L307" s="53">
        <f t="shared" si="14"/>
        <v>-240448.85604053774</v>
      </c>
      <c r="M307" s="54">
        <f t="shared" si="15"/>
        <v>-28284.174384120965</v>
      </c>
    </row>
    <row r="308" spans="1:13" ht="12.75">
      <c r="A308" s="23">
        <v>39204</v>
      </c>
      <c r="B308" s="19">
        <v>0.25</v>
      </c>
      <c r="C308" s="2">
        <v>41.4773</v>
      </c>
      <c r="D308" s="2">
        <v>1.0077</v>
      </c>
      <c r="E308" s="10">
        <v>219.4642</v>
      </c>
      <c r="F308" s="8">
        <v>-4.1581</v>
      </c>
      <c r="G308" s="9">
        <v>63.5111</v>
      </c>
      <c r="H308" s="2">
        <v>344.5088</v>
      </c>
      <c r="I308" s="10">
        <v>31.3127</v>
      </c>
      <c r="J308" s="9">
        <v>3.7028</v>
      </c>
      <c r="K308" s="52">
        <f t="shared" si="13"/>
        <v>-311909.5100058557</v>
      </c>
      <c r="L308" s="53">
        <f t="shared" si="14"/>
        <v>-256791.203360904</v>
      </c>
      <c r="M308" s="54">
        <f t="shared" si="15"/>
        <v>-29372.079230186253</v>
      </c>
    </row>
    <row r="309" spans="1:13" ht="12.75">
      <c r="A309" s="23">
        <v>39204</v>
      </c>
      <c r="B309" s="19">
        <v>0.5</v>
      </c>
      <c r="C309" s="2">
        <v>41.7198</v>
      </c>
      <c r="D309" s="2">
        <v>1.0078</v>
      </c>
      <c r="E309" s="10">
        <v>222.4493</v>
      </c>
      <c r="F309" s="8">
        <v>-4.3039</v>
      </c>
      <c r="G309" s="9">
        <v>63.4602</v>
      </c>
      <c r="H309" s="2">
        <v>344.486</v>
      </c>
      <c r="I309" s="10">
        <v>31.4369</v>
      </c>
      <c r="J309" s="9">
        <v>3.7107</v>
      </c>
      <c r="K309" s="52">
        <f t="shared" si="13"/>
        <v>-297818.5692297386</v>
      </c>
      <c r="L309" s="53">
        <f t="shared" si="14"/>
        <v>-272416.0176513051</v>
      </c>
      <c r="M309" s="54">
        <f t="shared" si="15"/>
        <v>-30375.71589713249</v>
      </c>
    </row>
    <row r="310" spans="1:13" ht="12.75">
      <c r="A310" s="23">
        <v>39204</v>
      </c>
      <c r="B310" s="19">
        <v>0.75</v>
      </c>
      <c r="C310" s="2">
        <v>41.9623</v>
      </c>
      <c r="D310" s="2">
        <v>1.0078</v>
      </c>
      <c r="E310" s="10">
        <v>225.4405</v>
      </c>
      <c r="F310" s="8">
        <v>-4.4381</v>
      </c>
      <c r="G310" s="9">
        <v>63.4034</v>
      </c>
      <c r="H310" s="2">
        <v>344.4631</v>
      </c>
      <c r="I310" s="10">
        <v>31.5609</v>
      </c>
      <c r="J310" s="9">
        <v>3.7186</v>
      </c>
      <c r="K310" s="52">
        <f t="shared" si="13"/>
        <v>-282893.3125281229</v>
      </c>
      <c r="L310" s="53">
        <f t="shared" si="14"/>
        <v>-287276.9679971321</v>
      </c>
      <c r="M310" s="54">
        <f t="shared" si="15"/>
        <v>-31292.961616834673</v>
      </c>
    </row>
    <row r="311" spans="1:13" ht="12.75">
      <c r="A311" s="23">
        <v>39205</v>
      </c>
      <c r="B311" s="19">
        <v>0</v>
      </c>
      <c r="C311" s="2">
        <v>42.2048</v>
      </c>
      <c r="D311" s="2">
        <v>1.0079</v>
      </c>
      <c r="E311" s="10">
        <v>228.4381</v>
      </c>
      <c r="F311" s="8">
        <v>-4.5603</v>
      </c>
      <c r="G311" s="9">
        <v>63.3408</v>
      </c>
      <c r="H311" s="2">
        <v>344.4403</v>
      </c>
      <c r="I311" s="10">
        <v>31.6846</v>
      </c>
      <c r="J311" s="9">
        <v>3.7265</v>
      </c>
      <c r="K311" s="52">
        <f t="shared" si="13"/>
        <v>-267174.40295782685</v>
      </c>
      <c r="L311" s="53">
        <f t="shared" si="14"/>
        <v>-301329.12329596933</v>
      </c>
      <c r="M311" s="54">
        <f t="shared" si="15"/>
        <v>-32121.05042844411</v>
      </c>
    </row>
    <row r="312" spans="1:13" ht="12.75">
      <c r="A312" s="23">
        <v>39205</v>
      </c>
      <c r="B312" s="19">
        <v>0.25</v>
      </c>
      <c r="C312" s="2">
        <v>42.4472</v>
      </c>
      <c r="D312" s="2">
        <v>1.0079</v>
      </c>
      <c r="E312" s="10">
        <v>231.4426</v>
      </c>
      <c r="F312" s="8">
        <v>-4.67</v>
      </c>
      <c r="G312" s="9">
        <v>63.2725</v>
      </c>
      <c r="H312" s="2">
        <v>344.4174</v>
      </c>
      <c r="I312" s="10">
        <v>31.8081</v>
      </c>
      <c r="J312" s="9">
        <v>3.7343</v>
      </c>
      <c r="K312" s="52">
        <f t="shared" si="13"/>
        <v>-250703.75209901828</v>
      </c>
      <c r="L312" s="53">
        <f t="shared" si="14"/>
        <v>-314530.5140645016</v>
      </c>
      <c r="M312" s="54">
        <f t="shared" si="15"/>
        <v>-32856.57730451183</v>
      </c>
    </row>
    <row r="313" spans="1:13" ht="12.75">
      <c r="A313" s="23">
        <v>39205</v>
      </c>
      <c r="B313" s="19">
        <v>0.5</v>
      </c>
      <c r="C313" s="2">
        <v>42.6896</v>
      </c>
      <c r="D313" s="2">
        <v>1.008</v>
      </c>
      <c r="E313" s="10">
        <v>234.4542</v>
      </c>
      <c r="F313" s="8">
        <v>-4.7669</v>
      </c>
      <c r="G313" s="9">
        <v>63.1986</v>
      </c>
      <c r="H313" s="2">
        <v>344.3946</v>
      </c>
      <c r="I313" s="10">
        <v>31.9312</v>
      </c>
      <c r="J313" s="9">
        <v>3.7421</v>
      </c>
      <c r="K313" s="52">
        <f t="shared" si="13"/>
        <v>-233526.95392542495</v>
      </c>
      <c r="L313" s="53">
        <f t="shared" si="14"/>
        <v>-326839.7652894942</v>
      </c>
      <c r="M313" s="54">
        <f t="shared" si="15"/>
        <v>-33497.60624619734</v>
      </c>
    </row>
    <row r="314" spans="1:13" ht="12.75">
      <c r="A314" s="23">
        <v>39205</v>
      </c>
      <c r="B314" s="19">
        <v>0.75</v>
      </c>
      <c r="C314" s="2">
        <v>42.932</v>
      </c>
      <c r="D314" s="2">
        <v>1.0081</v>
      </c>
      <c r="E314" s="10">
        <v>237.4733</v>
      </c>
      <c r="F314" s="8">
        <v>-4.8506</v>
      </c>
      <c r="G314" s="9">
        <v>63.1191</v>
      </c>
      <c r="H314" s="2">
        <v>344.3718</v>
      </c>
      <c r="I314" s="10">
        <v>32.0541</v>
      </c>
      <c r="J314" s="9">
        <v>3.7499</v>
      </c>
      <c r="K314" s="52">
        <f t="shared" si="13"/>
        <v>-215690.3407949219</v>
      </c>
      <c r="L314" s="53">
        <f t="shared" si="14"/>
        <v>-338218.10559823207</v>
      </c>
      <c r="M314" s="54">
        <f t="shared" si="15"/>
        <v>-34041.50692836216</v>
      </c>
    </row>
    <row r="315" spans="1:13" ht="12.75">
      <c r="A315" s="23">
        <v>39206</v>
      </c>
      <c r="B315" s="19">
        <v>0</v>
      </c>
      <c r="C315" s="2">
        <v>43.1743</v>
      </c>
      <c r="D315" s="2">
        <v>1.0081</v>
      </c>
      <c r="E315" s="10">
        <v>240.5002</v>
      </c>
      <c r="F315" s="8">
        <v>-4.9208</v>
      </c>
      <c r="G315" s="9">
        <v>63.0342</v>
      </c>
      <c r="H315" s="2">
        <v>344.349</v>
      </c>
      <c r="I315" s="10">
        <v>32.1767</v>
      </c>
      <c r="J315" s="9">
        <v>3.7577</v>
      </c>
      <c r="K315" s="52">
        <f t="shared" si="13"/>
        <v>-197243.53026462256</v>
      </c>
      <c r="L315" s="53">
        <f t="shared" si="14"/>
        <v>-348629.59894146887</v>
      </c>
      <c r="M315" s="54">
        <f t="shared" si="15"/>
        <v>-34486.517767231315</v>
      </c>
    </row>
    <row r="316" spans="1:13" ht="12.75">
      <c r="A316" s="23">
        <v>39206</v>
      </c>
      <c r="B316" s="19">
        <v>0.25</v>
      </c>
      <c r="C316" s="2">
        <v>43.4166</v>
      </c>
      <c r="D316" s="2">
        <v>1.0082</v>
      </c>
      <c r="E316" s="10">
        <v>243.5353</v>
      </c>
      <c r="F316" s="8">
        <v>-4.9773</v>
      </c>
      <c r="G316" s="9">
        <v>62.9437</v>
      </c>
      <c r="H316" s="2">
        <v>344.3262</v>
      </c>
      <c r="I316" s="10">
        <v>32.299</v>
      </c>
      <c r="J316" s="9">
        <v>3.7654</v>
      </c>
      <c r="K316" s="52">
        <f t="shared" si="13"/>
        <v>-178236.20362918882</v>
      </c>
      <c r="L316" s="53">
        <f t="shared" si="14"/>
        <v>-358038.76219436596</v>
      </c>
      <c r="M316" s="54">
        <f t="shared" si="15"/>
        <v>-34831.41633921083</v>
      </c>
    </row>
    <row r="317" spans="1:13" ht="12.75">
      <c r="A317" s="23">
        <v>39206</v>
      </c>
      <c r="B317" s="19">
        <v>0.5</v>
      </c>
      <c r="C317" s="2">
        <v>43.6589</v>
      </c>
      <c r="D317" s="2">
        <v>1.0083</v>
      </c>
      <c r="E317" s="10">
        <v>246.5787</v>
      </c>
      <c r="F317" s="8">
        <v>-5.0197</v>
      </c>
      <c r="G317" s="9">
        <v>62.8477</v>
      </c>
      <c r="H317" s="2">
        <v>344.3034</v>
      </c>
      <c r="I317" s="10">
        <v>32.421</v>
      </c>
      <c r="J317" s="9">
        <v>3.7731</v>
      </c>
      <c r="K317" s="52">
        <f t="shared" si="13"/>
        <v>-158722.95280476726</v>
      </c>
      <c r="L317" s="53">
        <f t="shared" si="14"/>
        <v>-366413.3199075949</v>
      </c>
      <c r="M317" s="54">
        <f t="shared" si="15"/>
        <v>-35073.80220970628</v>
      </c>
    </row>
    <row r="318" spans="1:13" ht="12.75">
      <c r="A318" s="23">
        <v>39206</v>
      </c>
      <c r="B318" s="19">
        <v>0.75</v>
      </c>
      <c r="C318" s="2">
        <v>43.9011</v>
      </c>
      <c r="D318" s="2">
        <v>1.0083</v>
      </c>
      <c r="E318" s="10">
        <v>249.6309</v>
      </c>
      <c r="F318" s="8">
        <v>-5.0479</v>
      </c>
      <c r="G318" s="9">
        <v>62.7463</v>
      </c>
      <c r="H318" s="2">
        <v>344.2806</v>
      </c>
      <c r="I318" s="10">
        <v>32.5427</v>
      </c>
      <c r="J318" s="9">
        <v>3.7808</v>
      </c>
      <c r="K318" s="52">
        <f t="shared" si="13"/>
        <v>-138757.58139718825</v>
      </c>
      <c r="L318" s="53">
        <f t="shared" si="14"/>
        <v>-373724.6830663798</v>
      </c>
      <c r="M318" s="54">
        <f t="shared" si="15"/>
        <v>-35213.42746236102</v>
      </c>
    </row>
    <row r="319" spans="1:13" ht="12.75">
      <c r="A319" s="23">
        <v>39207</v>
      </c>
      <c r="B319" s="19">
        <v>0</v>
      </c>
      <c r="C319" s="2">
        <v>44.1434</v>
      </c>
      <c r="D319" s="2">
        <v>1.0084</v>
      </c>
      <c r="E319" s="10">
        <v>252.6923</v>
      </c>
      <c r="F319" s="8">
        <v>-5.0617</v>
      </c>
      <c r="G319" s="9">
        <v>62.6395</v>
      </c>
      <c r="H319" s="2">
        <v>344.2578</v>
      </c>
      <c r="I319" s="10">
        <v>32.6642</v>
      </c>
      <c r="J319" s="9">
        <v>3.7885</v>
      </c>
      <c r="K319" s="52">
        <f t="shared" si="13"/>
        <v>-118395.99213235705</v>
      </c>
      <c r="L319" s="53">
        <f t="shared" si="14"/>
        <v>-379945.91754835565</v>
      </c>
      <c r="M319" s="54">
        <f t="shared" si="15"/>
        <v>-35249.34412266279</v>
      </c>
    </row>
    <row r="320" spans="1:13" ht="12.75">
      <c r="A320" s="23">
        <v>39207</v>
      </c>
      <c r="B320" s="19">
        <v>0.25</v>
      </c>
      <c r="C320" s="2">
        <v>44.3856</v>
      </c>
      <c r="D320" s="2">
        <v>1.0084</v>
      </c>
      <c r="E320" s="10">
        <v>255.7631</v>
      </c>
      <c r="F320" s="8">
        <v>-5.0608</v>
      </c>
      <c r="G320" s="9">
        <v>62.5272</v>
      </c>
      <c r="H320" s="2">
        <v>344.235</v>
      </c>
      <c r="I320" s="10">
        <v>32.7854</v>
      </c>
      <c r="J320" s="9">
        <v>3.7961</v>
      </c>
      <c r="K320" s="52">
        <f t="shared" si="13"/>
        <v>-97696.98730189746</v>
      </c>
      <c r="L320" s="53">
        <f t="shared" si="14"/>
        <v>-385051.79350268195</v>
      </c>
      <c r="M320" s="54">
        <f t="shared" si="15"/>
        <v>-35179.909128262596</v>
      </c>
    </row>
    <row r="321" spans="1:13" ht="12.75">
      <c r="A321" s="23">
        <v>39207</v>
      </c>
      <c r="B321" s="19">
        <v>0.5</v>
      </c>
      <c r="C321" s="2">
        <v>44.6277</v>
      </c>
      <c r="D321" s="2">
        <v>1.0085</v>
      </c>
      <c r="E321" s="10">
        <v>258.8438</v>
      </c>
      <c r="F321" s="8">
        <v>-5.0453</v>
      </c>
      <c r="G321" s="9">
        <v>62.4094</v>
      </c>
      <c r="H321" s="2">
        <v>344.2123</v>
      </c>
      <c r="I321" s="10">
        <v>32.9063</v>
      </c>
      <c r="J321" s="9">
        <v>3.8037</v>
      </c>
      <c r="K321" s="52">
        <f t="shared" si="13"/>
        <v>-76719.19846845823</v>
      </c>
      <c r="L321" s="53">
        <f t="shared" si="14"/>
        <v>-389020.8361731703</v>
      </c>
      <c r="M321" s="54">
        <f t="shared" si="15"/>
        <v>-35006.36490654921</v>
      </c>
    </row>
    <row r="322" spans="1:13" ht="12.75">
      <c r="A322" s="23">
        <v>39207</v>
      </c>
      <c r="B322" s="19">
        <v>0.75</v>
      </c>
      <c r="C322" s="2">
        <v>44.8699</v>
      </c>
      <c r="D322" s="2">
        <v>1.0086</v>
      </c>
      <c r="E322" s="10">
        <v>261.9348</v>
      </c>
      <c r="F322" s="8">
        <v>-5.0149</v>
      </c>
      <c r="G322" s="9">
        <v>62.2861</v>
      </c>
      <c r="H322" s="2">
        <v>344.1895</v>
      </c>
      <c r="I322" s="10">
        <v>33.0269</v>
      </c>
      <c r="J322" s="9">
        <v>3.8113</v>
      </c>
      <c r="K322" s="52">
        <f t="shared" si="13"/>
        <v>-55523.5019155815</v>
      </c>
      <c r="L322" s="53">
        <f t="shared" si="14"/>
        <v>-391834.3891886447</v>
      </c>
      <c r="M322" s="54">
        <f t="shared" si="15"/>
        <v>-34727.23260086577</v>
      </c>
    </row>
    <row r="323" spans="1:13" ht="12.75">
      <c r="A323" s="23">
        <v>39208</v>
      </c>
      <c r="B323" s="19">
        <v>0</v>
      </c>
      <c r="C323" s="2">
        <v>45.112</v>
      </c>
      <c r="D323" s="2">
        <v>1.0086</v>
      </c>
      <c r="E323" s="10">
        <v>265.0364</v>
      </c>
      <c r="F323" s="8">
        <v>-4.9696</v>
      </c>
      <c r="G323" s="9">
        <v>62.1573</v>
      </c>
      <c r="H323" s="2">
        <v>344.1668</v>
      </c>
      <c r="I323" s="10">
        <v>33.1473</v>
      </c>
      <c r="J323" s="9">
        <v>3.8188</v>
      </c>
      <c r="K323" s="52">
        <f t="shared" si="13"/>
        <v>-34172.85735820173</v>
      </c>
      <c r="L323" s="53">
        <f t="shared" si="14"/>
        <v>-393476.4910034287</v>
      </c>
      <c r="M323" s="54">
        <f t="shared" si="15"/>
        <v>-34343.164724066046</v>
      </c>
    </row>
    <row r="324" spans="1:13" ht="12.75">
      <c r="A324" s="23">
        <v>39208</v>
      </c>
      <c r="B324" s="19">
        <v>0.25</v>
      </c>
      <c r="C324" s="2">
        <v>45.3541</v>
      </c>
      <c r="D324" s="2">
        <v>1.0087</v>
      </c>
      <c r="E324" s="10">
        <v>268.1491</v>
      </c>
      <c r="F324" s="8">
        <v>-4.9094</v>
      </c>
      <c r="G324" s="9">
        <v>62.0231</v>
      </c>
      <c r="H324" s="2">
        <v>344.144</v>
      </c>
      <c r="I324" s="10">
        <v>33.2674</v>
      </c>
      <c r="J324" s="9">
        <v>3.8264</v>
      </c>
      <c r="K324" s="52">
        <f t="shared" si="13"/>
        <v>-12730.224478551376</v>
      </c>
      <c r="L324" s="53">
        <f t="shared" si="14"/>
        <v>-393935.05605127406</v>
      </c>
      <c r="M324" s="54">
        <f t="shared" si="15"/>
        <v>-33854.916293882554</v>
      </c>
    </row>
    <row r="325" spans="1:13" ht="12.75">
      <c r="A325" s="23">
        <v>39208</v>
      </c>
      <c r="B325" s="19">
        <v>0.5</v>
      </c>
      <c r="C325" s="2">
        <v>45.5961</v>
      </c>
      <c r="D325" s="2">
        <v>1.0088</v>
      </c>
      <c r="E325" s="10">
        <v>271.2734</v>
      </c>
      <c r="F325" s="8">
        <v>-4.8342</v>
      </c>
      <c r="G325" s="9">
        <v>61.8835</v>
      </c>
      <c r="H325" s="2">
        <v>344.1213</v>
      </c>
      <c r="I325" s="10">
        <v>33.3871</v>
      </c>
      <c r="J325" s="9">
        <v>3.8338</v>
      </c>
      <c r="K325" s="52">
        <f t="shared" si="13"/>
        <v>8740.327785435398</v>
      </c>
      <c r="L325" s="53">
        <f t="shared" si="14"/>
        <v>-393200.437105552</v>
      </c>
      <c r="M325" s="54">
        <f t="shared" si="15"/>
        <v>-33262.54713545148</v>
      </c>
    </row>
    <row r="326" spans="1:13" ht="12.75">
      <c r="A326" s="23">
        <v>39208</v>
      </c>
      <c r="B326" s="19">
        <v>0.75</v>
      </c>
      <c r="C326" s="2">
        <v>45.8382</v>
      </c>
      <c r="D326" s="2">
        <v>1.0088</v>
      </c>
      <c r="E326" s="10">
        <v>274.4098</v>
      </c>
      <c r="F326" s="8">
        <v>-4.7443</v>
      </c>
      <c r="G326" s="9">
        <v>61.7384</v>
      </c>
      <c r="H326" s="2">
        <v>344.0986</v>
      </c>
      <c r="I326" s="10">
        <v>33.5066</v>
      </c>
      <c r="J326" s="9">
        <v>3.8413</v>
      </c>
      <c r="K326" s="52">
        <f t="shared" si="13"/>
        <v>30173.539648631813</v>
      </c>
      <c r="L326" s="53">
        <f t="shared" si="14"/>
        <v>-391265.24259515345</v>
      </c>
      <c r="M326" s="54">
        <f t="shared" si="15"/>
        <v>-32568.85789982914</v>
      </c>
    </row>
    <row r="327" spans="1:13" ht="12.75">
      <c r="A327" s="23">
        <v>39209</v>
      </c>
      <c r="B327" s="19">
        <v>0</v>
      </c>
      <c r="C327" s="2">
        <v>46.0802</v>
      </c>
      <c r="D327" s="2">
        <v>1.0089</v>
      </c>
      <c r="E327" s="10">
        <v>277.5588</v>
      </c>
      <c r="F327" s="8">
        <v>-4.6395</v>
      </c>
      <c r="G327" s="9">
        <v>61.588</v>
      </c>
      <c r="H327" s="2">
        <v>344.0759</v>
      </c>
      <c r="I327" s="10">
        <v>33.6259</v>
      </c>
      <c r="J327" s="9">
        <v>3.8487</v>
      </c>
      <c r="K327" s="52">
        <f t="shared" si="13"/>
        <v>51503.23351053587</v>
      </c>
      <c r="L327" s="53">
        <f t="shared" si="14"/>
        <v>-388127.52128504356</v>
      </c>
      <c r="M327" s="54">
        <f t="shared" si="15"/>
        <v>-31773.421868396563</v>
      </c>
    </row>
    <row r="328" spans="1:13" ht="12.75">
      <c r="A328" s="23">
        <v>39209</v>
      </c>
      <c r="B328" s="19">
        <v>0.25</v>
      </c>
      <c r="C328" s="2">
        <v>46.3222</v>
      </c>
      <c r="D328" s="2">
        <v>1.0089</v>
      </c>
      <c r="E328" s="10">
        <v>280.721</v>
      </c>
      <c r="F328" s="8">
        <v>-4.5201</v>
      </c>
      <c r="G328" s="9">
        <v>61.4324</v>
      </c>
      <c r="H328" s="2">
        <v>344.0532</v>
      </c>
      <c r="I328" s="10">
        <v>33.7448</v>
      </c>
      <c r="J328" s="9">
        <v>3.8562</v>
      </c>
      <c r="K328" s="52">
        <f t="shared" si="13"/>
        <v>72663.12258137607</v>
      </c>
      <c r="L328" s="53">
        <f t="shared" si="14"/>
        <v>-383787.6262603014</v>
      </c>
      <c r="M328" s="54">
        <f t="shared" si="15"/>
        <v>-30879.222623449583</v>
      </c>
    </row>
    <row r="329" spans="1:13" ht="12.75">
      <c r="A329" s="23">
        <v>39209</v>
      </c>
      <c r="B329" s="19">
        <v>0.5</v>
      </c>
      <c r="C329" s="2">
        <v>46.5641</v>
      </c>
      <c r="D329" s="2">
        <v>1.009</v>
      </c>
      <c r="E329" s="10">
        <v>283.8969</v>
      </c>
      <c r="F329" s="8">
        <v>-4.3862</v>
      </c>
      <c r="G329" s="9">
        <v>61.2716</v>
      </c>
      <c r="H329" s="2">
        <v>344.0305</v>
      </c>
      <c r="I329" s="10">
        <v>33.8634</v>
      </c>
      <c r="J329" s="9">
        <v>3.8635</v>
      </c>
      <c r="K329" s="52">
        <f t="shared" si="13"/>
        <v>93585.41785049069</v>
      </c>
      <c r="L329" s="53">
        <f t="shared" si="14"/>
        <v>-378248.8877267588</v>
      </c>
      <c r="M329" s="54">
        <f t="shared" si="15"/>
        <v>-29887.857932551316</v>
      </c>
    </row>
    <row r="330" spans="1:13" ht="12.75">
      <c r="A330" s="23">
        <v>39209</v>
      </c>
      <c r="B330" s="19">
        <v>0.75</v>
      </c>
      <c r="C330" s="2">
        <v>46.8061</v>
      </c>
      <c r="D330" s="2">
        <v>1.0091</v>
      </c>
      <c r="E330" s="10">
        <v>287.0872</v>
      </c>
      <c r="F330" s="8">
        <v>-4.2379</v>
      </c>
      <c r="G330" s="9">
        <v>61.1058</v>
      </c>
      <c r="H330" s="2">
        <v>344.0078</v>
      </c>
      <c r="I330" s="10">
        <v>33.9818</v>
      </c>
      <c r="J330" s="9">
        <v>3.8709</v>
      </c>
      <c r="K330" s="52">
        <f t="shared" si="13"/>
        <v>114203.34030301735</v>
      </c>
      <c r="L330" s="53">
        <f t="shared" si="14"/>
        <v>-371519.06232885795</v>
      </c>
      <c r="M330" s="54">
        <f t="shared" si="15"/>
        <v>-28801.06103156858</v>
      </c>
    </row>
    <row r="331" spans="1:13" ht="12.75">
      <c r="A331" s="23">
        <v>39210</v>
      </c>
      <c r="B331" s="19">
        <v>0</v>
      </c>
      <c r="C331" s="2">
        <v>47.048</v>
      </c>
      <c r="D331" s="2">
        <v>1.0091</v>
      </c>
      <c r="E331" s="10">
        <v>290.2925</v>
      </c>
      <c r="F331" s="8">
        <v>-4.0757</v>
      </c>
      <c r="G331" s="9">
        <v>60.9351</v>
      </c>
      <c r="H331" s="2">
        <v>343.9851</v>
      </c>
      <c r="I331" s="10">
        <v>34.0999</v>
      </c>
      <c r="J331" s="9">
        <v>3.8782</v>
      </c>
      <c r="K331" s="52">
        <f t="shared" si="13"/>
        <v>134448.84576548185</v>
      </c>
      <c r="L331" s="53">
        <f t="shared" si="14"/>
        <v>-363608.72682874685</v>
      </c>
      <c r="M331" s="54">
        <f t="shared" si="15"/>
        <v>-27623.25349145089</v>
      </c>
    </row>
    <row r="332" spans="1:13" ht="12.75">
      <c r="A332" s="23">
        <v>39210</v>
      </c>
      <c r="B332" s="19">
        <v>0.25</v>
      </c>
      <c r="C332" s="2">
        <v>47.2899</v>
      </c>
      <c r="D332" s="2">
        <v>1.0092</v>
      </c>
      <c r="E332" s="10">
        <v>293.5135</v>
      </c>
      <c r="F332" s="8">
        <v>-3.8996</v>
      </c>
      <c r="G332" s="9">
        <v>60.7598</v>
      </c>
      <c r="H332" s="2">
        <v>343.9624</v>
      </c>
      <c r="I332" s="10">
        <v>34.2177</v>
      </c>
      <c r="J332" s="9">
        <v>3.8855</v>
      </c>
      <c r="K332" s="52">
        <f aca="true" t="shared" si="16" ref="K332:K395">G332*COS(RADIANS(F332))*COS(RADIANS(E332))*$I$3</f>
        <v>154254.7917994271</v>
      </c>
      <c r="L332" s="53">
        <f aca="true" t="shared" si="17" ref="L332:L395">G332*COS(RADIANS(F332))*SIN(RADIANS(E332))*$I$3</f>
        <v>-354533.27066696377</v>
      </c>
      <c r="M332" s="54">
        <f aca="true" t="shared" si="18" ref="M332:M395">G332*SIN(RADIANS(F332))*$I$3</f>
        <v>-26355.573156245337</v>
      </c>
    </row>
    <row r="333" spans="1:13" ht="12.75">
      <c r="A333" s="23">
        <v>39210</v>
      </c>
      <c r="B333" s="19">
        <v>0.5</v>
      </c>
      <c r="C333" s="2">
        <v>47.5317</v>
      </c>
      <c r="D333" s="2">
        <v>1.0092</v>
      </c>
      <c r="E333" s="10">
        <v>296.7507</v>
      </c>
      <c r="F333" s="8">
        <v>-3.7101</v>
      </c>
      <c r="G333" s="9">
        <v>60.5802</v>
      </c>
      <c r="H333" s="2">
        <v>343.9397</v>
      </c>
      <c r="I333" s="10">
        <v>34.3352</v>
      </c>
      <c r="J333" s="9">
        <v>3.8928</v>
      </c>
      <c r="K333" s="52">
        <f t="shared" si="16"/>
        <v>173552.80935748757</v>
      </c>
      <c r="L333" s="53">
        <f t="shared" si="17"/>
        <v>-344311.99812672945</v>
      </c>
      <c r="M333" s="54">
        <f t="shared" si="18"/>
        <v>-25002.543467632815</v>
      </c>
    </row>
    <row r="334" spans="1:13" ht="12.75">
      <c r="A334" s="23">
        <v>39210</v>
      </c>
      <c r="B334" s="19">
        <v>0.75</v>
      </c>
      <c r="C334" s="2">
        <v>47.7736</v>
      </c>
      <c r="D334" s="2">
        <v>1.0093</v>
      </c>
      <c r="E334" s="10">
        <v>300.0049</v>
      </c>
      <c r="F334" s="8">
        <v>-3.5076</v>
      </c>
      <c r="G334" s="9">
        <v>60.3965</v>
      </c>
      <c r="H334" s="2">
        <v>343.9171</v>
      </c>
      <c r="I334" s="10">
        <v>34.4524</v>
      </c>
      <c r="J334" s="9">
        <v>3.9</v>
      </c>
      <c r="K334" s="52">
        <f t="shared" si="16"/>
        <v>192276.3272562535</v>
      </c>
      <c r="L334" s="53">
        <f t="shared" si="17"/>
        <v>-332966.602884291</v>
      </c>
      <c r="M334" s="54">
        <f t="shared" si="18"/>
        <v>-23567.957201694364</v>
      </c>
    </row>
    <row r="335" spans="1:13" ht="12.75">
      <c r="A335" s="23">
        <v>39211</v>
      </c>
      <c r="B335" s="19">
        <v>0</v>
      </c>
      <c r="C335" s="2">
        <v>48.0154</v>
      </c>
      <c r="D335" s="2">
        <v>1.0094</v>
      </c>
      <c r="E335" s="10">
        <v>303.2769</v>
      </c>
      <c r="F335" s="8">
        <v>-3.2923</v>
      </c>
      <c r="G335" s="9">
        <v>60.2091</v>
      </c>
      <c r="H335" s="2">
        <v>343.8944</v>
      </c>
      <c r="I335" s="10">
        <v>34.5694</v>
      </c>
      <c r="J335" s="9">
        <v>3.9073</v>
      </c>
      <c r="K335" s="52">
        <f t="shared" si="16"/>
        <v>210359.69274684228</v>
      </c>
      <c r="L335" s="53">
        <f t="shared" si="17"/>
        <v>-320523.56479371694</v>
      </c>
      <c r="M335" s="54">
        <f t="shared" si="18"/>
        <v>-22054.333253537876</v>
      </c>
    </row>
    <row r="336" spans="1:13" ht="12.75">
      <c r="A336" s="23">
        <v>39211</v>
      </c>
      <c r="B336" s="19">
        <v>0.25</v>
      </c>
      <c r="C336" s="2">
        <v>48.2572</v>
      </c>
      <c r="D336" s="2">
        <v>1.0094</v>
      </c>
      <c r="E336" s="10">
        <v>306.5672</v>
      </c>
      <c r="F336" s="8">
        <v>-3.065</v>
      </c>
      <c r="G336" s="9">
        <v>60.0185</v>
      </c>
      <c r="H336" s="2">
        <v>343.8718</v>
      </c>
      <c r="I336" s="10">
        <v>34.686</v>
      </c>
      <c r="J336" s="9">
        <v>3.9145</v>
      </c>
      <c r="K336" s="52">
        <f t="shared" si="16"/>
        <v>227736.4855745974</v>
      </c>
      <c r="L336" s="53">
        <f t="shared" si="17"/>
        <v>-307014.46544675727</v>
      </c>
      <c r="M336" s="54">
        <f t="shared" si="18"/>
        <v>-20468.210698072253</v>
      </c>
    </row>
    <row r="337" spans="1:13" ht="12.75">
      <c r="A337" s="23">
        <v>39211</v>
      </c>
      <c r="B337" s="19">
        <v>0.5</v>
      </c>
      <c r="C337" s="2">
        <v>48.499</v>
      </c>
      <c r="D337" s="2">
        <v>1.0095</v>
      </c>
      <c r="E337" s="10">
        <v>309.8766</v>
      </c>
      <c r="F337" s="8">
        <v>-2.8259</v>
      </c>
      <c r="G337" s="9">
        <v>59.825</v>
      </c>
      <c r="H337" s="2">
        <v>343.8492</v>
      </c>
      <c r="I337" s="10">
        <v>34.8024</v>
      </c>
      <c r="J337" s="9">
        <v>3.9216</v>
      </c>
      <c r="K337" s="52">
        <f t="shared" si="16"/>
        <v>244342.2970770479</v>
      </c>
      <c r="L337" s="53">
        <f t="shared" si="17"/>
        <v>-292472.757758062</v>
      </c>
      <c r="M337" s="54">
        <f t="shared" si="18"/>
        <v>-18811.993555403158</v>
      </c>
    </row>
    <row r="338" spans="1:13" ht="12.75">
      <c r="A338" s="23">
        <v>39211</v>
      </c>
      <c r="B338" s="19">
        <v>0.75</v>
      </c>
      <c r="C338" s="2">
        <v>48.7407</v>
      </c>
      <c r="D338" s="2">
        <v>1.0095</v>
      </c>
      <c r="E338" s="10">
        <v>313.2058</v>
      </c>
      <c r="F338" s="8">
        <v>-2.5759</v>
      </c>
      <c r="G338" s="9">
        <v>59.6291</v>
      </c>
      <c r="H338" s="2">
        <v>343.8265</v>
      </c>
      <c r="I338" s="10">
        <v>34.9184</v>
      </c>
      <c r="J338" s="9">
        <v>3.9288</v>
      </c>
      <c r="K338" s="52">
        <f t="shared" si="16"/>
        <v>260113.80547288072</v>
      </c>
      <c r="L338" s="53">
        <f t="shared" si="17"/>
        <v>-276936.8846650731</v>
      </c>
      <c r="M338" s="54">
        <f t="shared" si="18"/>
        <v>-17092.76644813649</v>
      </c>
    </row>
    <row r="339" spans="1:13" ht="12.75">
      <c r="A339" s="23">
        <v>39212</v>
      </c>
      <c r="B339" s="19">
        <v>0</v>
      </c>
      <c r="C339" s="2">
        <v>48.9824</v>
      </c>
      <c r="D339" s="2">
        <v>1.0096</v>
      </c>
      <c r="E339" s="10">
        <v>316.5553</v>
      </c>
      <c r="F339" s="8">
        <v>-2.3154</v>
      </c>
      <c r="G339" s="9">
        <v>59.4316</v>
      </c>
      <c r="H339" s="2">
        <v>343.8039</v>
      </c>
      <c r="I339" s="10">
        <v>35.0342</v>
      </c>
      <c r="J339" s="9">
        <v>3.9359</v>
      </c>
      <c r="K339" s="52">
        <f t="shared" si="16"/>
        <v>274989.652653714</v>
      </c>
      <c r="L339" s="53">
        <f t="shared" si="17"/>
        <v>-260451.4755227159</v>
      </c>
      <c r="M339" s="54">
        <f t="shared" si="18"/>
        <v>-15314.282498515986</v>
      </c>
    </row>
    <row r="340" spans="1:13" ht="12.75">
      <c r="A340" s="23">
        <v>39212</v>
      </c>
      <c r="B340" s="19">
        <v>0.25</v>
      </c>
      <c r="C340" s="2">
        <v>49.2242</v>
      </c>
      <c r="D340" s="2">
        <v>1.0097</v>
      </c>
      <c r="E340" s="10">
        <v>319.9259</v>
      </c>
      <c r="F340" s="8">
        <v>-2.0452</v>
      </c>
      <c r="G340" s="9">
        <v>59.2329</v>
      </c>
      <c r="H340" s="2">
        <v>343.7813</v>
      </c>
      <c r="I340" s="10">
        <v>35.1497</v>
      </c>
      <c r="J340" s="9">
        <v>3.9429</v>
      </c>
      <c r="K340" s="52">
        <f t="shared" si="16"/>
        <v>288909.85387737124</v>
      </c>
      <c r="L340" s="53">
        <f t="shared" si="17"/>
        <v>-243061.5661153225</v>
      </c>
      <c r="M340" s="54">
        <f t="shared" si="18"/>
        <v>-13482.733928229276</v>
      </c>
    </row>
    <row r="341" spans="1:13" ht="12.75">
      <c r="A341" s="23">
        <v>39212</v>
      </c>
      <c r="B341" s="19">
        <v>0.5</v>
      </c>
      <c r="C341" s="2">
        <v>49.4658</v>
      </c>
      <c r="D341" s="2">
        <v>1.0097</v>
      </c>
      <c r="E341" s="10">
        <v>323.3181</v>
      </c>
      <c r="F341" s="8">
        <v>-1.766</v>
      </c>
      <c r="G341" s="9">
        <v>59.0338</v>
      </c>
      <c r="H341" s="2">
        <v>343.7587</v>
      </c>
      <c r="I341" s="10">
        <v>35.2649</v>
      </c>
      <c r="J341" s="9">
        <v>3.95</v>
      </c>
      <c r="K341" s="52">
        <f t="shared" si="16"/>
        <v>301816.8951153004</v>
      </c>
      <c r="L341" s="53">
        <f t="shared" si="17"/>
        <v>-224819.0972780071</v>
      </c>
      <c r="M341" s="54">
        <f t="shared" si="18"/>
        <v>-11603.635732900768</v>
      </c>
    </row>
    <row r="342" spans="1:13" ht="12.75">
      <c r="A342" s="23">
        <v>39212</v>
      </c>
      <c r="B342" s="19">
        <v>0.75</v>
      </c>
      <c r="C342" s="2">
        <v>49.7075</v>
      </c>
      <c r="D342" s="2">
        <v>1.0098</v>
      </c>
      <c r="E342" s="10">
        <v>326.7324</v>
      </c>
      <c r="F342" s="8">
        <v>-1.4787</v>
      </c>
      <c r="G342" s="9">
        <v>58.8351</v>
      </c>
      <c r="H342" s="2">
        <v>343.7361</v>
      </c>
      <c r="I342" s="10">
        <v>35.3798</v>
      </c>
      <c r="J342" s="9">
        <v>3.957</v>
      </c>
      <c r="K342" s="52">
        <f t="shared" si="16"/>
        <v>313655.7890148908</v>
      </c>
      <c r="L342" s="53">
        <f t="shared" si="17"/>
        <v>-205779.5373775565</v>
      </c>
      <c r="M342" s="54">
        <f t="shared" si="18"/>
        <v>-9683.665334587246</v>
      </c>
    </row>
    <row r="343" spans="1:13" ht="12.75">
      <c r="A343" s="23">
        <v>39213</v>
      </c>
      <c r="B343" s="19">
        <v>0</v>
      </c>
      <c r="C343" s="2">
        <v>49.9491</v>
      </c>
      <c r="D343" s="2">
        <v>1.0098</v>
      </c>
      <c r="E343" s="10">
        <v>330.1692</v>
      </c>
      <c r="F343" s="8">
        <v>-1.1841</v>
      </c>
      <c r="G343" s="9">
        <v>58.6374</v>
      </c>
      <c r="H343" s="2">
        <v>343.7136</v>
      </c>
      <c r="I343" s="10">
        <v>35.4944</v>
      </c>
      <c r="J343" s="9">
        <v>3.964</v>
      </c>
      <c r="K343" s="52">
        <f t="shared" si="16"/>
        <v>324372.9061350457</v>
      </c>
      <c r="L343" s="53">
        <f t="shared" si="17"/>
        <v>-186001.7486196599</v>
      </c>
      <c r="M343" s="54">
        <f t="shared" si="18"/>
        <v>-7728.649046353599</v>
      </c>
    </row>
    <row r="344" spans="1:13" ht="12.75">
      <c r="A344" s="23">
        <v>39213</v>
      </c>
      <c r="B344" s="19">
        <v>0.25</v>
      </c>
      <c r="C344" s="2">
        <v>50.1907</v>
      </c>
      <c r="D344" s="2">
        <v>1.0099</v>
      </c>
      <c r="E344" s="10">
        <v>333.6291</v>
      </c>
      <c r="F344" s="8">
        <v>-0.8833</v>
      </c>
      <c r="G344" s="9">
        <v>58.4417</v>
      </c>
      <c r="H344" s="2">
        <v>343.691</v>
      </c>
      <c r="I344" s="10">
        <v>35.6087</v>
      </c>
      <c r="J344" s="9">
        <v>3.971</v>
      </c>
      <c r="K344" s="52">
        <f t="shared" si="16"/>
        <v>333920.4198345446</v>
      </c>
      <c r="L344" s="53">
        <f t="shared" si="17"/>
        <v>-165548.2029225045</v>
      </c>
      <c r="M344" s="54">
        <f t="shared" si="18"/>
        <v>-5746.260141129779</v>
      </c>
    </row>
    <row r="345" spans="1:13" ht="12.75">
      <c r="A345" s="23">
        <v>39213</v>
      </c>
      <c r="B345" s="19">
        <v>0.5</v>
      </c>
      <c r="C345" s="2">
        <v>50.4323</v>
      </c>
      <c r="D345" s="2">
        <v>1.01</v>
      </c>
      <c r="E345" s="10">
        <v>337.1121</v>
      </c>
      <c r="F345" s="8">
        <v>-0.5772</v>
      </c>
      <c r="G345" s="9">
        <v>58.2489</v>
      </c>
      <c r="H345" s="2">
        <v>343.6684</v>
      </c>
      <c r="I345" s="10">
        <v>35.7227</v>
      </c>
      <c r="J345" s="9">
        <v>3.9779</v>
      </c>
      <c r="K345" s="52">
        <f t="shared" si="16"/>
        <v>342251.6244785923</v>
      </c>
      <c r="L345" s="53">
        <f t="shared" si="17"/>
        <v>-144487.57863652307</v>
      </c>
      <c r="M345" s="54">
        <f t="shared" si="18"/>
        <v>-3742.6405637355983</v>
      </c>
    </row>
    <row r="346" spans="1:13" ht="12.75">
      <c r="A346" s="23">
        <v>39213</v>
      </c>
      <c r="B346" s="19">
        <v>0.75</v>
      </c>
      <c r="C346" s="2">
        <v>50.6739</v>
      </c>
      <c r="D346" s="2">
        <v>1.01</v>
      </c>
      <c r="E346" s="10">
        <v>340.6185</v>
      </c>
      <c r="F346" s="8">
        <v>-0.267</v>
      </c>
      <c r="G346" s="9">
        <v>58.0598</v>
      </c>
      <c r="H346" s="2">
        <v>343.6459</v>
      </c>
      <c r="I346" s="10">
        <v>35.8365</v>
      </c>
      <c r="J346" s="9">
        <v>3.9848</v>
      </c>
      <c r="K346" s="52">
        <f t="shared" si="16"/>
        <v>349324.01965676533</v>
      </c>
      <c r="L346" s="53">
        <f t="shared" si="17"/>
        <v>-122889.6412362579</v>
      </c>
      <c r="M346" s="54">
        <f t="shared" si="18"/>
        <v>-1725.6655941496101</v>
      </c>
    </row>
    <row r="347" spans="1:13" ht="12.75">
      <c r="A347" s="23">
        <v>39214</v>
      </c>
      <c r="B347" s="19">
        <v>0</v>
      </c>
      <c r="C347" s="2">
        <v>50.9155</v>
      </c>
      <c r="D347" s="2">
        <v>1.0101</v>
      </c>
      <c r="E347" s="10">
        <v>344.1484</v>
      </c>
      <c r="F347" s="8">
        <v>0.0463</v>
      </c>
      <c r="G347" s="9">
        <v>57.8754</v>
      </c>
      <c r="H347" s="2">
        <v>343.6238</v>
      </c>
      <c r="I347" s="10">
        <v>35.9499</v>
      </c>
      <c r="J347" s="9">
        <v>3.9917</v>
      </c>
      <c r="K347" s="52">
        <f t="shared" si="16"/>
        <v>355099.87477832794</v>
      </c>
      <c r="L347" s="53">
        <f t="shared" si="17"/>
        <v>-100828.6308747112</v>
      </c>
      <c r="M347" s="54">
        <f t="shared" si="18"/>
        <v>298.2952685006772</v>
      </c>
    </row>
    <row r="348" spans="1:13" ht="12.75">
      <c r="A348" s="23">
        <v>39214</v>
      </c>
      <c r="B348" s="19">
        <v>0.25</v>
      </c>
      <c r="C348" s="2">
        <v>51.157</v>
      </c>
      <c r="D348" s="2">
        <v>1.0101</v>
      </c>
      <c r="E348" s="10">
        <v>347.7017</v>
      </c>
      <c r="F348" s="8">
        <v>0.3614</v>
      </c>
      <c r="G348" s="9">
        <v>57.6969</v>
      </c>
      <c r="H348" s="2">
        <v>343.6048</v>
      </c>
      <c r="I348" s="10">
        <v>36.063</v>
      </c>
      <c r="J348" s="9">
        <v>3.9986</v>
      </c>
      <c r="K348" s="52">
        <f t="shared" si="16"/>
        <v>359546.87554541277</v>
      </c>
      <c r="L348" s="53">
        <f t="shared" si="17"/>
        <v>-78382.72159979827</v>
      </c>
      <c r="M348" s="54">
        <f t="shared" si="18"/>
        <v>2321.1818354812963</v>
      </c>
    </row>
    <row r="349" spans="1:13" ht="12.75">
      <c r="A349" s="23">
        <v>39214</v>
      </c>
      <c r="B349" s="19">
        <v>0.5</v>
      </c>
      <c r="C349" s="2">
        <v>51.3985</v>
      </c>
      <c r="D349" s="2">
        <v>1.0102</v>
      </c>
      <c r="E349" s="10">
        <v>351.2781</v>
      </c>
      <c r="F349" s="8">
        <v>0.6769</v>
      </c>
      <c r="G349" s="9">
        <v>57.5251</v>
      </c>
      <c r="H349" s="2">
        <v>343.5855</v>
      </c>
      <c r="I349" s="10">
        <v>36.1759</v>
      </c>
      <c r="J349" s="9">
        <v>4.0054</v>
      </c>
      <c r="K349" s="52">
        <f t="shared" si="16"/>
        <v>362634.9642464197</v>
      </c>
      <c r="L349" s="53">
        <f t="shared" si="17"/>
        <v>-55632.810087977916</v>
      </c>
      <c r="M349" s="54">
        <f t="shared" si="18"/>
        <v>4334.5419358855825</v>
      </c>
    </row>
    <row r="350" spans="1:13" ht="12.75">
      <c r="A350" s="23">
        <v>39214</v>
      </c>
      <c r="B350" s="19">
        <v>0.75</v>
      </c>
      <c r="C350" s="2">
        <v>51.64</v>
      </c>
      <c r="D350" s="2">
        <v>1.0103</v>
      </c>
      <c r="E350" s="10">
        <v>354.8773</v>
      </c>
      <c r="F350" s="8">
        <v>0.9917</v>
      </c>
      <c r="G350" s="9">
        <v>57.361</v>
      </c>
      <c r="H350" s="2">
        <v>343.5662</v>
      </c>
      <c r="I350" s="10">
        <v>36.2884</v>
      </c>
      <c r="J350" s="9">
        <v>4.0122</v>
      </c>
      <c r="K350" s="52">
        <f t="shared" si="16"/>
        <v>364340.5912203505</v>
      </c>
      <c r="L350" s="53">
        <f t="shared" si="17"/>
        <v>-32662.034406122242</v>
      </c>
      <c r="M350" s="54">
        <f t="shared" si="18"/>
        <v>6332.085318271546</v>
      </c>
    </row>
    <row r="351" spans="1:13" ht="12.75">
      <c r="A351" s="23">
        <v>39215</v>
      </c>
      <c r="B351" s="19">
        <v>0</v>
      </c>
      <c r="C351" s="2">
        <v>51.8814</v>
      </c>
      <c r="D351" s="2">
        <v>1.0103</v>
      </c>
      <c r="E351" s="10">
        <v>358.4987</v>
      </c>
      <c r="F351" s="8">
        <v>1.3042</v>
      </c>
      <c r="G351" s="9">
        <v>57.2059</v>
      </c>
      <c r="H351" s="2">
        <v>343.5467</v>
      </c>
      <c r="I351" s="10">
        <v>36.4006</v>
      </c>
      <c r="J351" s="9">
        <v>4.0189</v>
      </c>
      <c r="K351" s="52">
        <f t="shared" si="16"/>
        <v>364647.5025754493</v>
      </c>
      <c r="L351" s="53">
        <f t="shared" si="17"/>
        <v>-9556.910170369893</v>
      </c>
      <c r="M351" s="54">
        <f t="shared" si="18"/>
        <v>8304.604020630039</v>
      </c>
    </row>
    <row r="352" spans="1:13" ht="12.75">
      <c r="A352" s="23">
        <v>39215</v>
      </c>
      <c r="B352" s="19">
        <v>0.25</v>
      </c>
      <c r="C352" s="2">
        <v>52.1229</v>
      </c>
      <c r="D352" s="2">
        <v>1.0104</v>
      </c>
      <c r="E352" s="10">
        <v>2.1416</v>
      </c>
      <c r="F352" s="8">
        <v>1.6131</v>
      </c>
      <c r="G352" s="9">
        <v>57.0606</v>
      </c>
      <c r="H352" s="2">
        <v>343.5271</v>
      </c>
      <c r="I352" s="10">
        <v>36.5126</v>
      </c>
      <c r="J352" s="9">
        <v>4.0257</v>
      </c>
      <c r="K352" s="52">
        <f t="shared" si="16"/>
        <v>363542.164858455</v>
      </c>
      <c r="L352" s="53">
        <f t="shared" si="17"/>
        <v>13594.800336132606</v>
      </c>
      <c r="M352" s="54">
        <f t="shared" si="18"/>
        <v>10244.992992279747</v>
      </c>
    </row>
    <row r="353" spans="1:13" ht="12.75">
      <c r="A353" s="23">
        <v>39215</v>
      </c>
      <c r="B353" s="19">
        <v>0.5</v>
      </c>
      <c r="C353" s="2">
        <v>52.3643</v>
      </c>
      <c r="D353" s="2">
        <v>1.0104</v>
      </c>
      <c r="E353" s="10">
        <v>5.805</v>
      </c>
      <c r="F353" s="8">
        <v>1.9169</v>
      </c>
      <c r="G353" s="9">
        <v>56.9261</v>
      </c>
      <c r="H353" s="2">
        <v>343.5073</v>
      </c>
      <c r="I353" s="10">
        <v>36.6242</v>
      </c>
      <c r="J353" s="9">
        <v>4.0324</v>
      </c>
      <c r="K353" s="52">
        <f t="shared" si="16"/>
        <v>361018.5647473655</v>
      </c>
      <c r="L353" s="53">
        <f t="shared" si="17"/>
        <v>36702.758682225896</v>
      </c>
      <c r="M353" s="54">
        <f t="shared" si="18"/>
        <v>12145.105231691614</v>
      </c>
    </row>
    <row r="354" spans="1:13" ht="12.75">
      <c r="A354" s="23">
        <v>39215</v>
      </c>
      <c r="B354" s="19">
        <v>0.75</v>
      </c>
      <c r="C354" s="2">
        <v>52.6057</v>
      </c>
      <c r="D354" s="2">
        <v>1.0105</v>
      </c>
      <c r="E354" s="10">
        <v>9.4879</v>
      </c>
      <c r="F354" s="8">
        <v>2.2142</v>
      </c>
      <c r="G354" s="9">
        <v>56.8035</v>
      </c>
      <c r="H354" s="2">
        <v>343.4874</v>
      </c>
      <c r="I354" s="10">
        <v>36.7355</v>
      </c>
      <c r="J354" s="9">
        <v>4.0391</v>
      </c>
      <c r="K354" s="52">
        <f t="shared" si="16"/>
        <v>357077.7563633692</v>
      </c>
      <c r="L354" s="53">
        <f t="shared" si="17"/>
        <v>59676.80499343069</v>
      </c>
      <c r="M354" s="54">
        <f t="shared" si="18"/>
        <v>13997.653974459658</v>
      </c>
    </row>
    <row r="355" spans="1:13" ht="12.75">
      <c r="A355" s="23">
        <v>39216</v>
      </c>
      <c r="B355" s="19">
        <v>0</v>
      </c>
      <c r="C355" s="2">
        <v>52.847</v>
      </c>
      <c r="D355" s="2">
        <v>1.0105</v>
      </c>
      <c r="E355" s="10">
        <v>13.1889</v>
      </c>
      <c r="F355" s="8">
        <v>2.5034</v>
      </c>
      <c r="G355" s="9">
        <v>56.6937</v>
      </c>
      <c r="H355" s="2">
        <v>343.4674</v>
      </c>
      <c r="I355" s="10">
        <v>36.8465</v>
      </c>
      <c r="J355" s="9">
        <v>4.0457</v>
      </c>
      <c r="K355" s="52">
        <f t="shared" si="16"/>
        <v>351726.4703801251</v>
      </c>
      <c r="L355" s="53">
        <f t="shared" si="17"/>
        <v>82424.81300317087</v>
      </c>
      <c r="M355" s="54">
        <f t="shared" si="18"/>
        <v>15794.223333719488</v>
      </c>
    </row>
    <row r="356" spans="1:13" ht="12.75">
      <c r="A356" s="23">
        <v>39216</v>
      </c>
      <c r="B356" s="19">
        <v>0.25</v>
      </c>
      <c r="C356" s="2">
        <v>53.0884</v>
      </c>
      <c r="D356" s="2">
        <v>1.0106</v>
      </c>
      <c r="E356" s="10">
        <v>16.9065</v>
      </c>
      <c r="F356" s="8">
        <v>2.7831</v>
      </c>
      <c r="G356" s="9">
        <v>56.5976</v>
      </c>
      <c r="H356" s="2">
        <v>343.4472</v>
      </c>
      <c r="I356" s="10">
        <v>36.9573</v>
      </c>
      <c r="J356" s="9">
        <v>4.0523</v>
      </c>
      <c r="K356" s="52">
        <f t="shared" si="16"/>
        <v>344978.37489361473</v>
      </c>
      <c r="L356" s="53">
        <f t="shared" si="17"/>
        <v>104855.19480158061</v>
      </c>
      <c r="M356" s="54">
        <f t="shared" si="18"/>
        <v>17527.80146614394</v>
      </c>
    </row>
    <row r="357" spans="1:13" ht="12.75">
      <c r="A357" s="23">
        <v>39216</v>
      </c>
      <c r="B357" s="19">
        <v>0.5</v>
      </c>
      <c r="C357" s="2">
        <v>53.3297</v>
      </c>
      <c r="D357" s="2">
        <v>1.0106</v>
      </c>
      <c r="E357" s="10">
        <v>20.6391</v>
      </c>
      <c r="F357" s="8">
        <v>3.0518</v>
      </c>
      <c r="G357" s="9">
        <v>56.516</v>
      </c>
      <c r="H357" s="2">
        <v>343.4269</v>
      </c>
      <c r="I357" s="10">
        <v>37.0677</v>
      </c>
      <c r="J357" s="9">
        <v>4.0589</v>
      </c>
      <c r="K357" s="52">
        <f t="shared" si="16"/>
        <v>336853.5064428357</v>
      </c>
      <c r="L357" s="53">
        <f t="shared" si="17"/>
        <v>126877.33073846826</v>
      </c>
      <c r="M357" s="54">
        <f t="shared" si="18"/>
        <v>19190.819849956915</v>
      </c>
    </row>
    <row r="358" spans="1:13" ht="12.75">
      <c r="A358" s="23">
        <v>39216</v>
      </c>
      <c r="B358" s="19">
        <v>0.75</v>
      </c>
      <c r="C358" s="2">
        <v>53.571</v>
      </c>
      <c r="D358" s="2">
        <v>1.0107</v>
      </c>
      <c r="E358" s="10">
        <v>24.3847</v>
      </c>
      <c r="F358" s="8">
        <v>3.3081</v>
      </c>
      <c r="G358" s="9">
        <v>56.4496</v>
      </c>
      <c r="H358" s="2">
        <v>343.4065</v>
      </c>
      <c r="I358" s="10">
        <v>37.1778</v>
      </c>
      <c r="J358" s="9">
        <v>4.0655</v>
      </c>
      <c r="K358" s="52">
        <f t="shared" si="16"/>
        <v>327378.9623004814</v>
      </c>
      <c r="L358" s="53">
        <f t="shared" si="17"/>
        <v>148400.28568115583</v>
      </c>
      <c r="M358" s="54">
        <f t="shared" si="18"/>
        <v>20776.36629792064</v>
      </c>
    </row>
    <row r="359" spans="1:13" ht="12.75">
      <c r="A359" s="23">
        <v>39217</v>
      </c>
      <c r="B359" s="19">
        <v>0</v>
      </c>
      <c r="C359" s="2">
        <v>53.8123</v>
      </c>
      <c r="D359" s="2">
        <v>1.0108</v>
      </c>
      <c r="E359" s="10">
        <v>28.1413</v>
      </c>
      <c r="F359" s="8">
        <v>3.5506</v>
      </c>
      <c r="G359" s="9">
        <v>56.3991</v>
      </c>
      <c r="H359" s="2">
        <v>343.3859</v>
      </c>
      <c r="I359" s="10">
        <v>37.2875</v>
      </c>
      <c r="J359" s="9">
        <v>4.072</v>
      </c>
      <c r="K359" s="52">
        <f t="shared" si="16"/>
        <v>316588.79631444777</v>
      </c>
      <c r="L359" s="53">
        <f t="shared" si="17"/>
        <v>169336.05271544642</v>
      </c>
      <c r="M359" s="54">
        <f t="shared" si="18"/>
        <v>22277.545350893088</v>
      </c>
    </row>
    <row r="360" spans="1:13" ht="12.75">
      <c r="A360" s="23">
        <v>39217</v>
      </c>
      <c r="B360" s="19">
        <v>0.25</v>
      </c>
      <c r="C360" s="2">
        <v>54.0536</v>
      </c>
      <c r="D360" s="2">
        <v>1.0108</v>
      </c>
      <c r="E360" s="10">
        <v>31.9066</v>
      </c>
      <c r="F360" s="8">
        <v>3.7781</v>
      </c>
      <c r="G360" s="9">
        <v>56.365</v>
      </c>
      <c r="H360" s="2">
        <v>343.3653</v>
      </c>
      <c r="I360" s="10">
        <v>37.397</v>
      </c>
      <c r="J360" s="9">
        <v>4.0785</v>
      </c>
      <c r="K360" s="52">
        <f t="shared" si="16"/>
        <v>304523.46000196255</v>
      </c>
      <c r="L360" s="53">
        <f t="shared" si="17"/>
        <v>189597.83265490495</v>
      </c>
      <c r="M360" s="54">
        <f t="shared" si="18"/>
        <v>23688.611331268206</v>
      </c>
    </row>
    <row r="361" spans="1:13" ht="12.75">
      <c r="A361" s="23">
        <v>39217</v>
      </c>
      <c r="B361" s="19">
        <v>0.5</v>
      </c>
      <c r="C361" s="2">
        <v>54.2948</v>
      </c>
      <c r="D361" s="2">
        <v>1.0109</v>
      </c>
      <c r="E361" s="10">
        <v>35.6784</v>
      </c>
      <c r="F361" s="8">
        <v>3.9894</v>
      </c>
      <c r="G361" s="9">
        <v>56.3478</v>
      </c>
      <c r="H361" s="2">
        <v>343.3444</v>
      </c>
      <c r="I361" s="10">
        <v>37.5062</v>
      </c>
      <c r="J361" s="9">
        <v>4.085</v>
      </c>
      <c r="K361" s="52">
        <f t="shared" si="16"/>
        <v>291229.73536696256</v>
      </c>
      <c r="L361" s="53">
        <f t="shared" si="17"/>
        <v>209103.35800505165</v>
      </c>
      <c r="M361" s="54">
        <f t="shared" si="18"/>
        <v>25003.740939494728</v>
      </c>
    </row>
    <row r="362" spans="1:13" ht="12.75">
      <c r="A362" s="23">
        <v>39217</v>
      </c>
      <c r="B362" s="19">
        <v>0.75</v>
      </c>
      <c r="C362" s="2">
        <v>54.536</v>
      </c>
      <c r="D362" s="2">
        <v>1.0109</v>
      </c>
      <c r="E362" s="10">
        <v>39.4542</v>
      </c>
      <c r="F362" s="8">
        <v>4.1832</v>
      </c>
      <c r="G362" s="9">
        <v>56.3478</v>
      </c>
      <c r="H362" s="2">
        <v>343.3235</v>
      </c>
      <c r="I362" s="10">
        <v>37.6341</v>
      </c>
      <c r="J362" s="9">
        <v>4.0916</v>
      </c>
      <c r="K362" s="52">
        <f t="shared" si="16"/>
        <v>276760.7289174293</v>
      </c>
      <c r="L362" s="53">
        <f t="shared" si="17"/>
        <v>227772.61826789676</v>
      </c>
      <c r="M362" s="54">
        <f t="shared" si="18"/>
        <v>26216.282122936715</v>
      </c>
    </row>
    <row r="363" spans="1:13" ht="12.75">
      <c r="A363" s="23">
        <v>39218</v>
      </c>
      <c r="B363" s="19">
        <v>0</v>
      </c>
      <c r="C363" s="2">
        <v>54.7772</v>
      </c>
      <c r="D363" s="2">
        <v>1.011</v>
      </c>
      <c r="E363" s="10">
        <v>43.2314</v>
      </c>
      <c r="F363" s="8">
        <v>4.3587</v>
      </c>
      <c r="G363" s="9">
        <v>56.3653</v>
      </c>
      <c r="H363" s="2">
        <v>343.3024</v>
      </c>
      <c r="I363" s="10">
        <v>37.78</v>
      </c>
      <c r="J363" s="9">
        <v>4.0984</v>
      </c>
      <c r="K363" s="52">
        <f t="shared" si="16"/>
        <v>261175.95566717544</v>
      </c>
      <c r="L363" s="53">
        <f t="shared" si="17"/>
        <v>245530.03954941497</v>
      </c>
      <c r="M363" s="54">
        <f t="shared" si="18"/>
        <v>27322.55092855864</v>
      </c>
    </row>
    <row r="364" spans="1:13" ht="12.75">
      <c r="A364" s="23">
        <v>39218</v>
      </c>
      <c r="B364" s="19">
        <v>0.25</v>
      </c>
      <c r="C364" s="2">
        <v>55.0183</v>
      </c>
      <c r="D364" s="2">
        <v>1.011</v>
      </c>
      <c r="E364" s="10">
        <v>47.0074</v>
      </c>
      <c r="F364" s="8">
        <v>4.5149</v>
      </c>
      <c r="G364" s="9">
        <v>56.4002</v>
      </c>
      <c r="H364" s="2">
        <v>343.2812</v>
      </c>
      <c r="I364" s="10">
        <v>37.9249</v>
      </c>
      <c r="J364" s="9">
        <v>4.1051</v>
      </c>
      <c r="K364" s="52">
        <f t="shared" si="16"/>
        <v>244538.98655883118</v>
      </c>
      <c r="L364" s="53">
        <f t="shared" si="17"/>
        <v>262303.8702190602</v>
      </c>
      <c r="M364" s="54">
        <f t="shared" si="18"/>
        <v>28317.222233380588</v>
      </c>
    </row>
    <row r="365" spans="1:13" ht="12.75">
      <c r="A365" s="23">
        <v>39218</v>
      </c>
      <c r="B365" s="19">
        <v>0.5</v>
      </c>
      <c r="C365" s="2">
        <v>55.2595</v>
      </c>
      <c r="D365" s="2">
        <v>1.0111</v>
      </c>
      <c r="E365" s="10">
        <v>50.7794</v>
      </c>
      <c r="F365" s="8">
        <v>4.6512</v>
      </c>
      <c r="G365" s="9">
        <v>56.4527</v>
      </c>
      <c r="H365" s="2">
        <v>343.2599</v>
      </c>
      <c r="I365" s="10">
        <v>38.0687</v>
      </c>
      <c r="J365" s="9">
        <v>4.1118</v>
      </c>
      <c r="K365" s="52">
        <f t="shared" si="16"/>
        <v>226921.05280659016</v>
      </c>
      <c r="L365" s="53">
        <f t="shared" si="17"/>
        <v>278028.5478543217</v>
      </c>
      <c r="M365" s="54">
        <f t="shared" si="18"/>
        <v>29197.390852562567</v>
      </c>
    </row>
    <row r="366" spans="1:13" ht="12.75">
      <c r="A366" s="23">
        <v>39218</v>
      </c>
      <c r="B366" s="19">
        <v>0.75</v>
      </c>
      <c r="C366" s="2">
        <v>55.5006</v>
      </c>
      <c r="D366" s="2">
        <v>1.0111</v>
      </c>
      <c r="E366" s="10">
        <v>54.545</v>
      </c>
      <c r="F366" s="8">
        <v>4.7669</v>
      </c>
      <c r="G366" s="9">
        <v>56.5224</v>
      </c>
      <c r="H366" s="2">
        <v>343.2384</v>
      </c>
      <c r="I366" s="10">
        <v>38.2115</v>
      </c>
      <c r="J366" s="9">
        <v>4.1185</v>
      </c>
      <c r="K366" s="52">
        <f t="shared" si="16"/>
        <v>208394.0287996077</v>
      </c>
      <c r="L366" s="53">
        <f t="shared" si="17"/>
        <v>292643.55183277937</v>
      </c>
      <c r="M366" s="54">
        <f t="shared" si="18"/>
        <v>29958.972181188576</v>
      </c>
    </row>
    <row r="367" spans="1:13" ht="12.75">
      <c r="A367" s="23">
        <v>39219</v>
      </c>
      <c r="B367" s="19">
        <v>0</v>
      </c>
      <c r="C367" s="2">
        <v>55.7417</v>
      </c>
      <c r="D367" s="2">
        <v>1.0112</v>
      </c>
      <c r="E367" s="10">
        <v>58.3013</v>
      </c>
      <c r="F367" s="8">
        <v>4.8617</v>
      </c>
      <c r="G367" s="9">
        <v>56.6091</v>
      </c>
      <c r="H367" s="2">
        <v>343.2169</v>
      </c>
      <c r="I367" s="10">
        <v>38.3533</v>
      </c>
      <c r="J367" s="9">
        <v>4.1251</v>
      </c>
      <c r="K367" s="52">
        <f t="shared" si="16"/>
        <v>189037.64544752924</v>
      </c>
      <c r="L367" s="53">
        <f t="shared" si="17"/>
        <v>306093.5661374698</v>
      </c>
      <c r="M367" s="54">
        <f t="shared" si="18"/>
        <v>30600.219749585143</v>
      </c>
    </row>
    <row r="368" spans="1:13" ht="12.75">
      <c r="A368" s="23">
        <v>39219</v>
      </c>
      <c r="B368" s="19">
        <v>0.25</v>
      </c>
      <c r="C368" s="2">
        <v>55.9827</v>
      </c>
      <c r="D368" s="2">
        <v>1.0112</v>
      </c>
      <c r="E368" s="10">
        <v>62.0458</v>
      </c>
      <c r="F368" s="8">
        <v>4.9352</v>
      </c>
      <c r="G368" s="9">
        <v>56.7124</v>
      </c>
      <c r="H368" s="2">
        <v>343.1952</v>
      </c>
      <c r="I368" s="10">
        <v>38.4941</v>
      </c>
      <c r="J368" s="9">
        <v>4.1317</v>
      </c>
      <c r="K368" s="52">
        <f t="shared" si="16"/>
        <v>168933.0971388689</v>
      </c>
      <c r="L368" s="53">
        <f t="shared" si="17"/>
        <v>318330.55676427006</v>
      </c>
      <c r="M368" s="54">
        <f t="shared" si="18"/>
        <v>31118.384147290533</v>
      </c>
    </row>
    <row r="369" spans="1:13" ht="12.75">
      <c r="A369" s="23">
        <v>39219</v>
      </c>
      <c r="B369" s="19">
        <v>0.5</v>
      </c>
      <c r="C369" s="2">
        <v>56.2238</v>
      </c>
      <c r="D369" s="2">
        <v>1.0113</v>
      </c>
      <c r="E369" s="10">
        <v>65.7761</v>
      </c>
      <c r="F369" s="8">
        <v>4.9872</v>
      </c>
      <c r="G369" s="9">
        <v>56.8317</v>
      </c>
      <c r="H369" s="2">
        <v>343.1733</v>
      </c>
      <c r="I369" s="10">
        <v>38.6338</v>
      </c>
      <c r="J369" s="9">
        <v>4.1383</v>
      </c>
      <c r="K369" s="52">
        <f t="shared" si="16"/>
        <v>148163.96540021335</v>
      </c>
      <c r="L369" s="53">
        <f t="shared" si="17"/>
        <v>329312.31421574106</v>
      </c>
      <c r="M369" s="54">
        <f t="shared" si="18"/>
        <v>31511.58904334168</v>
      </c>
    </row>
    <row r="370" spans="1:13" ht="12.75">
      <c r="A370" s="23">
        <v>39219</v>
      </c>
      <c r="B370" s="19">
        <v>0.75</v>
      </c>
      <c r="C370" s="2">
        <v>56.4648</v>
      </c>
      <c r="D370" s="2">
        <v>1.0113</v>
      </c>
      <c r="E370" s="10">
        <v>69.4898</v>
      </c>
      <c r="F370" s="8">
        <v>5.018</v>
      </c>
      <c r="G370" s="9">
        <v>56.9663</v>
      </c>
      <c r="H370" s="2">
        <v>343.1514</v>
      </c>
      <c r="I370" s="10">
        <v>38.7725</v>
      </c>
      <c r="J370" s="9">
        <v>4.1448</v>
      </c>
      <c r="K370" s="52">
        <f t="shared" si="16"/>
        <v>126816.67283425707</v>
      </c>
      <c r="L370" s="53">
        <f t="shared" si="17"/>
        <v>339002.607955056</v>
      </c>
      <c r="M370" s="54">
        <f t="shared" si="18"/>
        <v>31780.794010272435</v>
      </c>
    </row>
    <row r="371" spans="1:13" ht="12.75">
      <c r="A371" s="23">
        <v>39220</v>
      </c>
      <c r="B371" s="19">
        <v>0</v>
      </c>
      <c r="C371" s="2">
        <v>56.7057</v>
      </c>
      <c r="D371" s="2">
        <v>1.0114</v>
      </c>
      <c r="E371" s="10">
        <v>73.1845</v>
      </c>
      <c r="F371" s="8">
        <v>5.0274</v>
      </c>
      <c r="G371" s="9">
        <v>57.1156</v>
      </c>
      <c r="H371" s="2">
        <v>343.1293</v>
      </c>
      <c r="I371" s="10">
        <v>38.9102</v>
      </c>
      <c r="J371" s="9">
        <v>4.1513</v>
      </c>
      <c r="K371" s="52">
        <f t="shared" si="16"/>
        <v>104980.67685720281</v>
      </c>
      <c r="L371" s="53">
        <f t="shared" si="17"/>
        <v>347373.1220430275</v>
      </c>
      <c r="M371" s="54">
        <f t="shared" si="18"/>
        <v>31923.623112642494</v>
      </c>
    </row>
    <row r="372" spans="1:13" ht="12.75">
      <c r="A372" s="23">
        <v>39220</v>
      </c>
      <c r="B372" s="19">
        <v>0.25</v>
      </c>
      <c r="C372" s="2">
        <v>56.9467</v>
      </c>
      <c r="D372" s="2">
        <v>1.0115</v>
      </c>
      <c r="E372" s="10">
        <v>76.8583</v>
      </c>
      <c r="F372" s="8">
        <v>5.016</v>
      </c>
      <c r="G372" s="9">
        <v>57.2786</v>
      </c>
      <c r="H372" s="2">
        <v>343.1071</v>
      </c>
      <c r="I372" s="10">
        <v>39.0468</v>
      </c>
      <c r="J372" s="9">
        <v>4.1577</v>
      </c>
      <c r="K372" s="52">
        <f t="shared" si="16"/>
        <v>82743.58053767527</v>
      </c>
      <c r="L372" s="53">
        <f t="shared" si="17"/>
        <v>354400.7285914209</v>
      </c>
      <c r="M372" s="54">
        <f t="shared" si="18"/>
        <v>31942.31871875338</v>
      </c>
    </row>
    <row r="373" spans="1:13" ht="12.75">
      <c r="A373" s="23">
        <v>39220</v>
      </c>
      <c r="B373" s="19">
        <v>0.5</v>
      </c>
      <c r="C373" s="2">
        <v>57.1876</v>
      </c>
      <c r="D373" s="2">
        <v>1.0115</v>
      </c>
      <c r="E373" s="10">
        <v>80.5091</v>
      </c>
      <c r="F373" s="8">
        <v>4.9841</v>
      </c>
      <c r="G373" s="9">
        <v>57.4543</v>
      </c>
      <c r="H373" s="2">
        <v>343.0847</v>
      </c>
      <c r="I373" s="10">
        <v>39.1825</v>
      </c>
      <c r="J373" s="9">
        <v>4.1641</v>
      </c>
      <c r="K373" s="52">
        <f t="shared" si="16"/>
        <v>60196.075386259516</v>
      </c>
      <c r="L373" s="53">
        <f t="shared" si="17"/>
        <v>360068.864370653</v>
      </c>
      <c r="M373" s="54">
        <f t="shared" si="18"/>
        <v>31837.051417297374</v>
      </c>
    </row>
    <row r="374" spans="1:13" ht="12.75">
      <c r="A374" s="23">
        <v>39220</v>
      </c>
      <c r="B374" s="19">
        <v>0.75</v>
      </c>
      <c r="C374" s="2">
        <v>57.4285</v>
      </c>
      <c r="D374" s="2">
        <v>1.0116</v>
      </c>
      <c r="E374" s="10">
        <v>84.1354</v>
      </c>
      <c r="F374" s="8">
        <v>4.9322</v>
      </c>
      <c r="G374" s="9">
        <v>57.6418</v>
      </c>
      <c r="H374" s="2">
        <v>343.0623</v>
      </c>
      <c r="I374" s="10">
        <v>39.3172</v>
      </c>
      <c r="J374" s="9">
        <v>4.1705</v>
      </c>
      <c r="K374" s="52">
        <f t="shared" si="16"/>
        <v>37426.362601857785</v>
      </c>
      <c r="L374" s="53">
        <f t="shared" si="17"/>
        <v>364369.02998004755</v>
      </c>
      <c r="M374" s="54">
        <f t="shared" si="18"/>
        <v>31609.172031053502</v>
      </c>
    </row>
    <row r="375" spans="1:13" ht="12.75">
      <c r="A375" s="23">
        <v>39221</v>
      </c>
      <c r="B375" s="19">
        <v>0</v>
      </c>
      <c r="C375" s="2">
        <v>57.6694</v>
      </c>
      <c r="D375" s="2">
        <v>1.0116</v>
      </c>
      <c r="E375" s="10">
        <v>87.7356</v>
      </c>
      <c r="F375" s="8">
        <v>4.861</v>
      </c>
      <c r="G375" s="9">
        <v>57.84</v>
      </c>
      <c r="H375" s="2">
        <v>343.0397</v>
      </c>
      <c r="I375" s="10">
        <v>39.4508</v>
      </c>
      <c r="J375" s="9">
        <v>4.1768</v>
      </c>
      <c r="K375" s="52">
        <f t="shared" si="16"/>
        <v>14523.620771038099</v>
      </c>
      <c r="L375" s="53">
        <f t="shared" si="17"/>
        <v>367297.68573191686</v>
      </c>
      <c r="M375" s="54">
        <f t="shared" si="18"/>
        <v>31261.095565027314</v>
      </c>
    </row>
    <row r="376" spans="1:13" ht="12.75">
      <c r="A376" s="23">
        <v>39221</v>
      </c>
      <c r="B376" s="19">
        <v>0.25</v>
      </c>
      <c r="C376" s="2">
        <v>57.9102</v>
      </c>
      <c r="D376" s="2">
        <v>1.0117</v>
      </c>
      <c r="E376" s="10">
        <v>91.3085</v>
      </c>
      <c r="F376" s="8">
        <v>4.7713</v>
      </c>
      <c r="G376" s="9">
        <v>58.0477</v>
      </c>
      <c r="H376" s="2">
        <v>343.0169</v>
      </c>
      <c r="I376" s="10">
        <v>39.5835</v>
      </c>
      <c r="J376" s="9">
        <v>4.1831</v>
      </c>
      <c r="K376" s="52">
        <f t="shared" si="16"/>
        <v>-8425.28906768934</v>
      </c>
      <c r="L376" s="53">
        <f t="shared" si="17"/>
        <v>368857.1474303118</v>
      </c>
      <c r="M376" s="54">
        <f t="shared" si="18"/>
        <v>30795.771530877493</v>
      </c>
    </row>
    <row r="377" spans="1:13" ht="12.75">
      <c r="A377" s="23">
        <v>39221</v>
      </c>
      <c r="B377" s="19">
        <v>0.5</v>
      </c>
      <c r="C377" s="2">
        <v>58.1511</v>
      </c>
      <c r="D377" s="2">
        <v>1.0117</v>
      </c>
      <c r="E377" s="10">
        <v>94.8529</v>
      </c>
      <c r="F377" s="8">
        <v>4.6637</v>
      </c>
      <c r="G377" s="9">
        <v>58.2637</v>
      </c>
      <c r="H377" s="2">
        <v>342.9941</v>
      </c>
      <c r="I377" s="10">
        <v>39.7151</v>
      </c>
      <c r="J377" s="9">
        <v>4.1894</v>
      </c>
      <c r="K377" s="52">
        <f t="shared" si="16"/>
        <v>-31333.660668018114</v>
      </c>
      <c r="L377" s="53">
        <f t="shared" si="17"/>
        <v>369055.8983160141</v>
      </c>
      <c r="M377" s="54">
        <f t="shared" si="18"/>
        <v>30214.847695706474</v>
      </c>
    </row>
    <row r="378" spans="1:13" ht="12.75">
      <c r="A378" s="23">
        <v>39221</v>
      </c>
      <c r="B378" s="19">
        <v>0.75</v>
      </c>
      <c r="C378" s="2">
        <v>58.3919</v>
      </c>
      <c r="D378" s="2">
        <v>1.0118</v>
      </c>
      <c r="E378" s="10">
        <v>98.3682</v>
      </c>
      <c r="F378" s="8">
        <v>4.5393</v>
      </c>
      <c r="G378" s="9">
        <v>58.4869</v>
      </c>
      <c r="H378" s="2">
        <v>342.9711</v>
      </c>
      <c r="I378" s="10">
        <v>39.8458</v>
      </c>
      <c r="J378" s="9">
        <v>4.1956</v>
      </c>
      <c r="K378" s="52">
        <f t="shared" si="16"/>
        <v>-54119.34777003927</v>
      </c>
      <c r="L378" s="53">
        <f t="shared" si="17"/>
        <v>367908.3456007577</v>
      </c>
      <c r="M378" s="54">
        <f t="shared" si="18"/>
        <v>29523.27183411535</v>
      </c>
    </row>
    <row r="379" spans="1:13" ht="12.75">
      <c r="A379" s="23">
        <v>39222</v>
      </c>
      <c r="B379" s="19">
        <v>0</v>
      </c>
      <c r="C379" s="2">
        <v>58.6326</v>
      </c>
      <c r="D379" s="2">
        <v>1.0118</v>
      </c>
      <c r="E379" s="10">
        <v>101.8535</v>
      </c>
      <c r="F379" s="8">
        <v>4.3989</v>
      </c>
      <c r="G379" s="9">
        <v>58.7159</v>
      </c>
      <c r="H379" s="2">
        <v>342.948</v>
      </c>
      <c r="I379" s="10">
        <v>39.9755</v>
      </c>
      <c r="J379" s="9">
        <v>4.2018</v>
      </c>
      <c r="K379" s="52">
        <f t="shared" si="16"/>
        <v>-76699.06870436363</v>
      </c>
      <c r="L379" s="53">
        <f t="shared" si="17"/>
        <v>365432.772075956</v>
      </c>
      <c r="M379" s="54">
        <f t="shared" si="18"/>
        <v>28723.971608590426</v>
      </c>
    </row>
    <row r="380" spans="1:13" ht="12.75">
      <c r="A380" s="23">
        <v>39222</v>
      </c>
      <c r="B380" s="19">
        <v>0.25</v>
      </c>
      <c r="C380" s="2">
        <v>58.8734</v>
      </c>
      <c r="D380" s="2">
        <v>1.0119</v>
      </c>
      <c r="E380" s="10">
        <v>105.3086</v>
      </c>
      <c r="F380" s="8">
        <v>4.2434</v>
      </c>
      <c r="G380" s="9">
        <v>58.9496</v>
      </c>
      <c r="H380" s="2">
        <v>342.9248</v>
      </c>
      <c r="I380" s="10">
        <v>40.1041</v>
      </c>
      <c r="J380" s="9">
        <v>4.208</v>
      </c>
      <c r="K380" s="52">
        <f t="shared" si="16"/>
        <v>-98995.62465893144</v>
      </c>
      <c r="L380" s="53">
        <f t="shared" si="17"/>
        <v>361653.7709770299</v>
      </c>
      <c r="M380" s="54">
        <f t="shared" si="18"/>
        <v>27820.77053876963</v>
      </c>
    </row>
    <row r="381" spans="1:13" ht="12.75">
      <c r="A381" s="23">
        <v>39222</v>
      </c>
      <c r="B381" s="19">
        <v>0.5</v>
      </c>
      <c r="C381" s="2">
        <v>59.1141</v>
      </c>
      <c r="D381" s="2">
        <v>1.0119</v>
      </c>
      <c r="E381" s="10">
        <v>108.7333</v>
      </c>
      <c r="F381" s="8">
        <v>4.0739</v>
      </c>
      <c r="G381" s="9">
        <v>59.1866</v>
      </c>
      <c r="H381" s="2">
        <v>342.9014</v>
      </c>
      <c r="I381" s="10">
        <v>40.2318</v>
      </c>
      <c r="J381" s="9">
        <v>4.2141</v>
      </c>
      <c r="K381" s="52">
        <f t="shared" si="16"/>
        <v>-120932.99588964238</v>
      </c>
      <c r="L381" s="53">
        <f t="shared" si="17"/>
        <v>356598.55696890614</v>
      </c>
      <c r="M381" s="54">
        <f t="shared" si="18"/>
        <v>26818.789507483514</v>
      </c>
    </row>
    <row r="382" spans="1:13" ht="12.75">
      <c r="A382" s="23">
        <v>39222</v>
      </c>
      <c r="B382" s="19">
        <v>0.75</v>
      </c>
      <c r="C382" s="2">
        <v>59.3547</v>
      </c>
      <c r="D382" s="2">
        <v>1.012</v>
      </c>
      <c r="E382" s="10">
        <v>112.1275</v>
      </c>
      <c r="F382" s="8">
        <v>3.8913</v>
      </c>
      <c r="G382" s="9">
        <v>59.4259</v>
      </c>
      <c r="H382" s="2">
        <v>342.878</v>
      </c>
      <c r="I382" s="10">
        <v>40.3586</v>
      </c>
      <c r="J382" s="9">
        <v>4.2202</v>
      </c>
      <c r="K382" s="52">
        <f t="shared" si="16"/>
        <v>-142438.44495595086</v>
      </c>
      <c r="L382" s="53">
        <f t="shared" si="17"/>
        <v>350301.16328339156</v>
      </c>
      <c r="M382" s="54">
        <f t="shared" si="18"/>
        <v>25722.19202082207</v>
      </c>
    </row>
    <row r="383" spans="1:13" ht="12.75">
      <c r="A383" s="23">
        <v>39223</v>
      </c>
      <c r="B383" s="19">
        <v>0</v>
      </c>
      <c r="C383" s="2">
        <v>59.5954</v>
      </c>
      <c r="D383" s="2">
        <v>1.012</v>
      </c>
      <c r="E383" s="10">
        <v>115.4914</v>
      </c>
      <c r="F383" s="8">
        <v>3.6967</v>
      </c>
      <c r="G383" s="9">
        <v>59.6661</v>
      </c>
      <c r="H383" s="2">
        <v>342.8543</v>
      </c>
      <c r="I383" s="10">
        <v>40.4843</v>
      </c>
      <c r="J383" s="9">
        <v>4.2263</v>
      </c>
      <c r="K383" s="52">
        <f t="shared" si="16"/>
        <v>-163442.4232917367</v>
      </c>
      <c r="L383" s="53">
        <f t="shared" si="17"/>
        <v>342796.5726575088</v>
      </c>
      <c r="M383" s="54">
        <f t="shared" si="18"/>
        <v>24536.46089313896</v>
      </c>
    </row>
    <row r="384" spans="1:13" ht="12.75">
      <c r="A384" s="23">
        <v>39223</v>
      </c>
      <c r="B384" s="19">
        <v>0.25</v>
      </c>
      <c r="C384" s="2">
        <v>59.836</v>
      </c>
      <c r="D384" s="2">
        <v>1.012</v>
      </c>
      <c r="E384" s="10">
        <v>118.8255</v>
      </c>
      <c r="F384" s="8">
        <v>3.4911</v>
      </c>
      <c r="G384" s="9">
        <v>59.9062</v>
      </c>
      <c r="H384" s="2">
        <v>342.8306</v>
      </c>
      <c r="I384" s="10">
        <v>40.6091</v>
      </c>
      <c r="J384" s="9">
        <v>4.2323</v>
      </c>
      <c r="K384" s="52">
        <f t="shared" si="16"/>
        <v>-183880.45719596863</v>
      </c>
      <c r="L384" s="53">
        <f t="shared" si="17"/>
        <v>334124.97831423004</v>
      </c>
      <c r="M384" s="54">
        <f t="shared" si="18"/>
        <v>23266.803153208144</v>
      </c>
    </row>
    <row r="385" spans="1:13" ht="12.75">
      <c r="A385" s="23">
        <v>39223</v>
      </c>
      <c r="B385" s="19">
        <v>0.5</v>
      </c>
      <c r="C385" s="2">
        <v>60.0766</v>
      </c>
      <c r="D385" s="2">
        <v>1.0121</v>
      </c>
      <c r="E385" s="10">
        <v>122.1302</v>
      </c>
      <c r="F385" s="8">
        <v>3.2754</v>
      </c>
      <c r="G385" s="9">
        <v>60.1449</v>
      </c>
      <c r="H385" s="2">
        <v>342.8067</v>
      </c>
      <c r="I385" s="10">
        <v>40.7329</v>
      </c>
      <c r="J385" s="9">
        <v>4.2383</v>
      </c>
      <c r="K385" s="52">
        <f t="shared" si="16"/>
        <v>-203689.16193501503</v>
      </c>
      <c r="L385" s="53">
        <f t="shared" si="17"/>
        <v>324328.4664917877</v>
      </c>
      <c r="M385" s="54">
        <f t="shared" si="18"/>
        <v>21917.852247118117</v>
      </c>
    </row>
    <row r="386" spans="1:13" ht="12.75">
      <c r="A386" s="23">
        <v>39223</v>
      </c>
      <c r="B386" s="19">
        <v>0.75</v>
      </c>
      <c r="C386" s="2">
        <v>60.3172</v>
      </c>
      <c r="D386" s="2">
        <v>1.0121</v>
      </c>
      <c r="E386" s="10">
        <v>125.4062</v>
      </c>
      <c r="F386" s="8">
        <v>3.0506</v>
      </c>
      <c r="G386" s="9">
        <v>60.3813</v>
      </c>
      <c r="H386" s="2">
        <v>342.7827</v>
      </c>
      <c r="I386" s="10">
        <v>40.8557</v>
      </c>
      <c r="J386" s="9">
        <v>4.2442</v>
      </c>
      <c r="K386" s="52">
        <f t="shared" si="16"/>
        <v>-222810.7688354702</v>
      </c>
      <c r="L386" s="53">
        <f t="shared" si="17"/>
        <v>313453.37040781486</v>
      </c>
      <c r="M386" s="54">
        <f t="shared" si="18"/>
        <v>20495.283495566702</v>
      </c>
    </row>
    <row r="387" spans="1:13" ht="12.75">
      <c r="A387" s="23">
        <v>39224</v>
      </c>
      <c r="B387" s="19">
        <v>0</v>
      </c>
      <c r="C387" s="2">
        <v>60.5577</v>
      </c>
      <c r="D387" s="2">
        <v>1.0122</v>
      </c>
      <c r="E387" s="10">
        <v>128.6543</v>
      </c>
      <c r="F387" s="8">
        <v>2.8177</v>
      </c>
      <c r="G387" s="9">
        <v>60.6142</v>
      </c>
      <c r="H387" s="2">
        <v>342.7586</v>
      </c>
      <c r="I387" s="10">
        <v>40.9776</v>
      </c>
      <c r="J387" s="9">
        <v>4.2501</v>
      </c>
      <c r="K387" s="52">
        <f t="shared" si="16"/>
        <v>-241189.78657542015</v>
      </c>
      <c r="L387" s="53">
        <f t="shared" si="17"/>
        <v>301546.6578257988</v>
      </c>
      <c r="M387" s="54">
        <f t="shared" si="18"/>
        <v>19004.89500891854</v>
      </c>
    </row>
    <row r="388" spans="1:13" ht="12.75">
      <c r="A388" s="23">
        <v>39224</v>
      </c>
      <c r="B388" s="19">
        <v>0.25</v>
      </c>
      <c r="C388" s="2">
        <v>60.7982</v>
      </c>
      <c r="D388" s="2">
        <v>1.0122</v>
      </c>
      <c r="E388" s="10">
        <v>131.8753</v>
      </c>
      <c r="F388" s="8">
        <v>2.5776</v>
      </c>
      <c r="G388" s="9">
        <v>60.8427</v>
      </c>
      <c r="H388" s="2">
        <v>342.7343</v>
      </c>
      <c r="I388" s="10">
        <v>41.0985</v>
      </c>
      <c r="J388" s="9">
        <v>4.256</v>
      </c>
      <c r="K388" s="52">
        <f t="shared" si="16"/>
        <v>-258774.64969111048</v>
      </c>
      <c r="L388" s="53">
        <f t="shared" si="17"/>
        <v>288659.30753949913</v>
      </c>
      <c r="M388" s="54">
        <f t="shared" si="18"/>
        <v>17452.149043473473</v>
      </c>
    </row>
    <row r="389" spans="1:13" ht="12.75">
      <c r="A389" s="23">
        <v>39224</v>
      </c>
      <c r="B389" s="19">
        <v>0.5</v>
      </c>
      <c r="C389" s="2">
        <v>61.0387</v>
      </c>
      <c r="D389" s="2">
        <v>1.0123</v>
      </c>
      <c r="E389" s="10">
        <v>135.0705</v>
      </c>
      <c r="F389" s="8">
        <v>2.3313</v>
      </c>
      <c r="G389" s="9">
        <v>61.0658</v>
      </c>
      <c r="H389" s="2">
        <v>342.7099</v>
      </c>
      <c r="I389" s="10">
        <v>41.2184</v>
      </c>
      <c r="J389" s="9">
        <v>4.2619</v>
      </c>
      <c r="K389" s="52">
        <f t="shared" si="16"/>
        <v>-275518.7884694536</v>
      </c>
      <c r="L389" s="53">
        <f t="shared" si="17"/>
        <v>274841.5932759438</v>
      </c>
      <c r="M389" s="54">
        <f t="shared" si="18"/>
        <v>15843.378157993866</v>
      </c>
    </row>
    <row r="390" spans="1:13" ht="12.75">
      <c r="A390" s="23">
        <v>39224</v>
      </c>
      <c r="B390" s="19">
        <v>0.75</v>
      </c>
      <c r="C390" s="2">
        <v>61.2792</v>
      </c>
      <c r="D390" s="2">
        <v>1.0123</v>
      </c>
      <c r="E390" s="10">
        <v>138.2407</v>
      </c>
      <c r="F390" s="8">
        <v>2.0795</v>
      </c>
      <c r="G390" s="9">
        <v>61.2827</v>
      </c>
      <c r="H390" s="2">
        <v>342.6854</v>
      </c>
      <c r="I390" s="10">
        <v>41.3374</v>
      </c>
      <c r="J390" s="9">
        <v>4.2677</v>
      </c>
      <c r="K390" s="52">
        <f t="shared" si="16"/>
        <v>-291376.9120984202</v>
      </c>
      <c r="L390" s="53">
        <f t="shared" si="17"/>
        <v>260148.82047415973</v>
      </c>
      <c r="M390" s="54">
        <f t="shared" si="18"/>
        <v>14183.15602297705</v>
      </c>
    </row>
    <row r="391" spans="1:13" ht="12.75">
      <c r="A391" s="23">
        <v>39225</v>
      </c>
      <c r="B391" s="19">
        <v>0</v>
      </c>
      <c r="C391" s="2">
        <v>61.5196</v>
      </c>
      <c r="D391" s="2">
        <v>1.0124</v>
      </c>
      <c r="E391" s="10">
        <v>141.3873</v>
      </c>
      <c r="F391" s="8">
        <v>1.8232</v>
      </c>
      <c r="G391" s="9">
        <v>61.4927</v>
      </c>
      <c r="H391" s="2">
        <v>342.6607</v>
      </c>
      <c r="I391" s="10">
        <v>41.4554</v>
      </c>
      <c r="J391" s="9">
        <v>4.2735</v>
      </c>
      <c r="K391" s="52">
        <f t="shared" si="16"/>
        <v>-306310.0116925208</v>
      </c>
      <c r="L391" s="53">
        <f t="shared" si="17"/>
        <v>244635.2528279548</v>
      </c>
      <c r="M391" s="54">
        <f t="shared" si="18"/>
        <v>12478.31645729742</v>
      </c>
    </row>
    <row r="392" spans="1:13" ht="12.75">
      <c r="A392" s="23">
        <v>39225</v>
      </c>
      <c r="B392" s="19">
        <v>0.25</v>
      </c>
      <c r="C392" s="2">
        <v>61.76</v>
      </c>
      <c r="D392" s="2">
        <v>1.0124</v>
      </c>
      <c r="E392" s="10">
        <v>144.5114</v>
      </c>
      <c r="F392" s="8">
        <v>1.5632</v>
      </c>
      <c r="G392" s="9">
        <v>61.6949</v>
      </c>
      <c r="H392" s="2">
        <v>342.6359</v>
      </c>
      <c r="I392" s="10">
        <v>41.5724</v>
      </c>
      <c r="J392" s="9">
        <v>4.2792</v>
      </c>
      <c r="K392" s="52">
        <f t="shared" si="16"/>
        <v>-320279.6258800498</v>
      </c>
      <c r="L392" s="53">
        <f t="shared" si="17"/>
        <v>228357.10274601553</v>
      </c>
      <c r="M392" s="54">
        <f t="shared" si="18"/>
        <v>10734.488284426312</v>
      </c>
    </row>
    <row r="393" spans="1:13" ht="12.75">
      <c r="A393" s="23">
        <v>39225</v>
      </c>
      <c r="B393" s="19">
        <v>0.5</v>
      </c>
      <c r="C393" s="2">
        <v>62.0004</v>
      </c>
      <c r="D393" s="2">
        <v>1.0125</v>
      </c>
      <c r="E393" s="10">
        <v>147.6144</v>
      </c>
      <c r="F393" s="8">
        <v>1.3002</v>
      </c>
      <c r="G393" s="9">
        <v>61.8887</v>
      </c>
      <c r="H393" s="2">
        <v>342.611</v>
      </c>
      <c r="I393" s="10">
        <v>41.6886</v>
      </c>
      <c r="J393" s="9">
        <v>4.2849</v>
      </c>
      <c r="K393" s="52">
        <f t="shared" si="16"/>
        <v>-333252.931827077</v>
      </c>
      <c r="L393" s="53">
        <f t="shared" si="17"/>
        <v>211371.27276953217</v>
      </c>
      <c r="M393" s="54">
        <f t="shared" si="18"/>
        <v>8956.857451635087</v>
      </c>
    </row>
    <row r="394" spans="1:13" ht="12.75">
      <c r="A394" s="23">
        <v>39225</v>
      </c>
      <c r="B394" s="19">
        <v>0.75</v>
      </c>
      <c r="C394" s="2">
        <v>62.2408</v>
      </c>
      <c r="D394" s="2">
        <v>1.0125</v>
      </c>
      <c r="E394" s="10">
        <v>150.6975</v>
      </c>
      <c r="F394" s="8">
        <v>1.035</v>
      </c>
      <c r="G394" s="9">
        <v>62.0735</v>
      </c>
      <c r="H394" s="2">
        <v>342.5859</v>
      </c>
      <c r="I394" s="10">
        <v>41.8037</v>
      </c>
      <c r="J394" s="9">
        <v>4.2906</v>
      </c>
      <c r="K394" s="52">
        <f t="shared" si="16"/>
        <v>-345199.1909074892</v>
      </c>
      <c r="L394" s="53">
        <f t="shared" si="17"/>
        <v>193736.55728349148</v>
      </c>
      <c r="M394" s="54">
        <f t="shared" si="18"/>
        <v>7151.454488900648</v>
      </c>
    </row>
    <row r="395" spans="1:13" ht="12.75">
      <c r="A395" s="23">
        <v>39226</v>
      </c>
      <c r="B395" s="19">
        <v>0</v>
      </c>
      <c r="C395" s="2">
        <v>62.4811</v>
      </c>
      <c r="D395" s="2">
        <v>1.0126</v>
      </c>
      <c r="E395" s="10">
        <v>153.7623</v>
      </c>
      <c r="F395" s="8">
        <v>0.7685</v>
      </c>
      <c r="G395" s="9">
        <v>62.2488</v>
      </c>
      <c r="H395" s="2">
        <v>342.5607</v>
      </c>
      <c r="I395" s="10">
        <v>41.9179</v>
      </c>
      <c r="J395" s="9">
        <v>4.2962</v>
      </c>
      <c r="K395" s="52">
        <f t="shared" si="16"/>
        <v>-356092.4404097844</v>
      </c>
      <c r="L395" s="53">
        <f t="shared" si="17"/>
        <v>175510.3332899207</v>
      </c>
      <c r="M395" s="54">
        <f t="shared" si="18"/>
        <v>5325.167207188853</v>
      </c>
    </row>
    <row r="396" spans="1:13" ht="12.75">
      <c r="A396" s="23">
        <v>39226</v>
      </c>
      <c r="B396" s="19">
        <v>0.25</v>
      </c>
      <c r="C396" s="2">
        <v>62.7214</v>
      </c>
      <c r="D396" s="2">
        <v>1.0126</v>
      </c>
      <c r="E396" s="10">
        <v>156.81</v>
      </c>
      <c r="F396" s="8">
        <v>0.5012</v>
      </c>
      <c r="G396" s="9">
        <v>62.4142</v>
      </c>
      <c r="H396" s="2">
        <v>342.5354</v>
      </c>
      <c r="I396" s="10">
        <v>42.0312</v>
      </c>
      <c r="J396" s="9">
        <v>4.3018</v>
      </c>
      <c r="K396" s="52">
        <f aca="true" t="shared" si="19" ref="K396:K459">G396*COS(RADIANS(F396))*COS(RADIANS(E396))*$I$3</f>
        <v>-365908.7403871657</v>
      </c>
      <c r="L396" s="53">
        <f aca="true" t="shared" si="20" ref="L396:L459">G396*COS(RADIANS(F396))*SIN(RADIANS(E396))*$I$3</f>
        <v>156753.09742437155</v>
      </c>
      <c r="M396" s="54">
        <f aca="true" t="shared" si="21" ref="M396:M459">G396*SIN(RADIANS(F396))*$I$3</f>
        <v>3482.2532084844997</v>
      </c>
    </row>
    <row r="397" spans="1:13" ht="12.75">
      <c r="A397" s="23">
        <v>39226</v>
      </c>
      <c r="B397" s="19">
        <v>0.5</v>
      </c>
      <c r="C397" s="2">
        <v>62.9616</v>
      </c>
      <c r="D397" s="2">
        <v>1.0126</v>
      </c>
      <c r="E397" s="10">
        <v>159.8421</v>
      </c>
      <c r="F397" s="8">
        <v>0.2338</v>
      </c>
      <c r="G397" s="9">
        <v>62.5691</v>
      </c>
      <c r="H397" s="2">
        <v>342.5099</v>
      </c>
      <c r="I397" s="10">
        <v>42.1435</v>
      </c>
      <c r="J397" s="9">
        <v>4.3074</v>
      </c>
      <c r="K397" s="52">
        <f t="shared" si="19"/>
        <v>-374626.6473939401</v>
      </c>
      <c r="L397" s="53">
        <f t="shared" si="20"/>
        <v>137523.31939717804</v>
      </c>
      <c r="M397" s="54">
        <f t="shared" si="21"/>
        <v>1628.4507368437412</v>
      </c>
    </row>
    <row r="398" spans="1:13" ht="12.75">
      <c r="A398" s="23">
        <v>39226</v>
      </c>
      <c r="B398" s="19">
        <v>0.75</v>
      </c>
      <c r="C398" s="2">
        <v>63.2019</v>
      </c>
      <c r="D398" s="2">
        <v>1.0127</v>
      </c>
      <c r="E398" s="10">
        <v>162.86</v>
      </c>
      <c r="F398" s="8">
        <v>-0.0329</v>
      </c>
      <c r="G398" s="9">
        <v>62.7134</v>
      </c>
      <c r="H398" s="2">
        <v>342.4834</v>
      </c>
      <c r="I398" s="10">
        <v>42.2548</v>
      </c>
      <c r="J398" s="9">
        <v>4.313</v>
      </c>
      <c r="K398" s="52">
        <f t="shared" si="19"/>
        <v>-382230.0122130965</v>
      </c>
      <c r="L398" s="53">
        <f t="shared" si="20"/>
        <v>117881.4705412361</v>
      </c>
      <c r="M398" s="54">
        <f t="shared" si="21"/>
        <v>-229.68235691456164</v>
      </c>
    </row>
    <row r="399" spans="1:13" ht="12.75">
      <c r="A399" s="23">
        <v>39227</v>
      </c>
      <c r="B399" s="19">
        <v>0</v>
      </c>
      <c r="C399" s="2">
        <v>63.4421</v>
      </c>
      <c r="D399" s="2">
        <v>1.0127</v>
      </c>
      <c r="E399" s="10">
        <v>165.8651</v>
      </c>
      <c r="F399" s="8">
        <v>-0.2984</v>
      </c>
      <c r="G399" s="9">
        <v>62.8467</v>
      </c>
      <c r="H399" s="2">
        <v>342.4509</v>
      </c>
      <c r="I399" s="10">
        <v>42.3653</v>
      </c>
      <c r="J399" s="9">
        <v>4.3185</v>
      </c>
      <c r="K399" s="52">
        <f t="shared" si="19"/>
        <v>-388703.5721058378</v>
      </c>
      <c r="L399" s="53">
        <f t="shared" si="20"/>
        <v>97887.3327390472</v>
      </c>
      <c r="M399" s="54">
        <f t="shared" si="21"/>
        <v>-2087.616636893459</v>
      </c>
    </row>
    <row r="400" spans="1:13" ht="12.75">
      <c r="A400" s="23">
        <v>39227</v>
      </c>
      <c r="B400" s="19">
        <v>0.25</v>
      </c>
      <c r="C400" s="2">
        <v>63.6823</v>
      </c>
      <c r="D400" s="2">
        <v>1.0128</v>
      </c>
      <c r="E400" s="10">
        <v>168.8587</v>
      </c>
      <c r="F400" s="8">
        <v>-0.562</v>
      </c>
      <c r="G400" s="9">
        <v>62.9689</v>
      </c>
      <c r="H400" s="2">
        <v>342.4186</v>
      </c>
      <c r="I400" s="10">
        <v>42.4747</v>
      </c>
      <c r="J400" s="9">
        <v>4.3239</v>
      </c>
      <c r="K400" s="52">
        <f t="shared" si="19"/>
        <v>-394036.34257283766</v>
      </c>
      <c r="L400" s="53">
        <f t="shared" si="20"/>
        <v>77601.86102952271</v>
      </c>
      <c r="M400" s="54">
        <f t="shared" si="21"/>
        <v>-3939.3709100795154</v>
      </c>
    </row>
    <row r="401" spans="1:13" ht="12.75">
      <c r="A401" s="23">
        <v>39227</v>
      </c>
      <c r="B401" s="19">
        <v>0.5</v>
      </c>
      <c r="C401" s="2">
        <v>63.9225</v>
      </c>
      <c r="D401" s="2">
        <v>1.0128</v>
      </c>
      <c r="E401" s="10">
        <v>171.8424</v>
      </c>
      <c r="F401" s="8">
        <v>-0.823</v>
      </c>
      <c r="G401" s="9">
        <v>63.0798</v>
      </c>
      <c r="H401" s="2">
        <v>342.3864</v>
      </c>
      <c r="I401" s="10">
        <v>42.5833</v>
      </c>
      <c r="J401" s="9">
        <v>4.3294</v>
      </c>
      <c r="K401" s="52">
        <f t="shared" si="19"/>
        <v>-398219.71943810774</v>
      </c>
      <c r="L401" s="53">
        <f t="shared" si="20"/>
        <v>57083.56043094896</v>
      </c>
      <c r="M401" s="54">
        <f t="shared" si="21"/>
        <v>-5778.9192199361405</v>
      </c>
    </row>
    <row r="402" spans="1:13" ht="12.75">
      <c r="A402" s="23">
        <v>39227</v>
      </c>
      <c r="B402" s="19">
        <v>0.75</v>
      </c>
      <c r="C402" s="2">
        <v>64.1626</v>
      </c>
      <c r="D402" s="2">
        <v>1.0129</v>
      </c>
      <c r="E402" s="10">
        <v>174.8174</v>
      </c>
      <c r="F402" s="8">
        <v>-1.081</v>
      </c>
      <c r="G402" s="9">
        <v>63.1793</v>
      </c>
      <c r="H402" s="2">
        <v>342.3543</v>
      </c>
      <c r="I402" s="10">
        <v>42.6909</v>
      </c>
      <c r="J402" s="9">
        <v>4.3348</v>
      </c>
      <c r="K402" s="52">
        <f t="shared" si="19"/>
        <v>-401247.6186164097</v>
      </c>
      <c r="L402" s="53">
        <f t="shared" si="20"/>
        <v>36393.53425515176</v>
      </c>
      <c r="M402" s="54">
        <f t="shared" si="21"/>
        <v>-7602.320124409479</v>
      </c>
    </row>
    <row r="403" spans="1:13" ht="12.75">
      <c r="A403" s="23">
        <v>39228</v>
      </c>
      <c r="B403" s="19">
        <v>0</v>
      </c>
      <c r="C403" s="2">
        <v>64.4027</v>
      </c>
      <c r="D403" s="2">
        <v>1.0129</v>
      </c>
      <c r="E403" s="10">
        <v>177.7851</v>
      </c>
      <c r="F403" s="8">
        <v>-1.3353</v>
      </c>
      <c r="G403" s="9">
        <v>63.2674</v>
      </c>
      <c r="H403" s="2">
        <v>342.3223</v>
      </c>
      <c r="I403" s="10">
        <v>42.7975</v>
      </c>
      <c r="J403" s="9">
        <v>4.3402</v>
      </c>
      <c r="K403" s="52">
        <f t="shared" si="19"/>
        <v>-403117.35897822905</v>
      </c>
      <c r="L403" s="53">
        <f t="shared" si="20"/>
        <v>15591.1949131233</v>
      </c>
      <c r="M403" s="54">
        <f t="shared" si="21"/>
        <v>-9403.530491377376</v>
      </c>
    </row>
    <row r="404" spans="1:13" ht="12.75">
      <c r="A404" s="23">
        <v>39228</v>
      </c>
      <c r="B404" s="19">
        <v>0.25</v>
      </c>
      <c r="C404" s="2">
        <v>64.6428</v>
      </c>
      <c r="D404" s="2">
        <v>1.013</v>
      </c>
      <c r="E404" s="10">
        <v>180.7467</v>
      </c>
      <c r="F404" s="8">
        <v>-1.5853</v>
      </c>
      <c r="G404" s="9">
        <v>63.3441</v>
      </c>
      <c r="H404" s="2">
        <v>342.2904</v>
      </c>
      <c r="I404" s="10">
        <v>42.9033</v>
      </c>
      <c r="J404" s="9">
        <v>4.3455</v>
      </c>
      <c r="K404" s="52">
        <f t="shared" si="19"/>
        <v>-403828.60245982837</v>
      </c>
      <c r="L404" s="53">
        <f t="shared" si="20"/>
        <v>-5263.143159484044</v>
      </c>
      <c r="M404" s="54">
        <f t="shared" si="21"/>
        <v>-11177.215663893265</v>
      </c>
    </row>
    <row r="405" spans="1:13" ht="12.75">
      <c r="A405" s="23">
        <v>39228</v>
      </c>
      <c r="B405" s="19">
        <v>0.5</v>
      </c>
      <c r="C405" s="2">
        <v>64.8829</v>
      </c>
      <c r="D405" s="2">
        <v>1.013</v>
      </c>
      <c r="E405" s="10">
        <v>183.7037</v>
      </c>
      <c r="F405" s="8">
        <v>-1.8306</v>
      </c>
      <c r="G405" s="9">
        <v>63.4095</v>
      </c>
      <c r="H405" s="2">
        <v>342.2586</v>
      </c>
      <c r="I405" s="10">
        <v>43.0081</v>
      </c>
      <c r="J405" s="9">
        <v>4.3508</v>
      </c>
      <c r="K405" s="52">
        <f t="shared" si="19"/>
        <v>-403384.01057347545</v>
      </c>
      <c r="L405" s="53">
        <f t="shared" si="20"/>
        <v>-26111.832262845648</v>
      </c>
      <c r="M405" s="54">
        <f t="shared" si="21"/>
        <v>-12919.488253503438</v>
      </c>
    </row>
    <row r="406" spans="1:13" ht="12.75">
      <c r="A406" s="23">
        <v>39228</v>
      </c>
      <c r="B406" s="19">
        <v>0.75</v>
      </c>
      <c r="C406" s="2">
        <v>65.1229</v>
      </c>
      <c r="D406" s="2">
        <v>1.013</v>
      </c>
      <c r="E406" s="10">
        <v>186.6572</v>
      </c>
      <c r="F406" s="8">
        <v>-2.0705</v>
      </c>
      <c r="G406" s="9">
        <v>63.4637</v>
      </c>
      <c r="H406" s="2">
        <v>342.227</v>
      </c>
      <c r="I406" s="10">
        <v>43.1119</v>
      </c>
      <c r="J406" s="9">
        <v>4.3561</v>
      </c>
      <c r="K406" s="52">
        <f t="shared" si="19"/>
        <v>-401788.65439542755</v>
      </c>
      <c r="L406" s="53">
        <f t="shared" si="20"/>
        <v>-46895.06745093269</v>
      </c>
      <c r="M406" s="54">
        <f t="shared" si="21"/>
        <v>-14624.381615930284</v>
      </c>
    </row>
    <row r="407" spans="1:13" ht="12.75">
      <c r="A407" s="23">
        <v>39229</v>
      </c>
      <c r="B407" s="19">
        <v>0</v>
      </c>
      <c r="C407" s="2">
        <v>65.3629</v>
      </c>
      <c r="D407" s="2">
        <v>1.0131</v>
      </c>
      <c r="E407" s="10">
        <v>189.6083</v>
      </c>
      <c r="F407" s="8">
        <v>-2.3045</v>
      </c>
      <c r="G407" s="9">
        <v>63.5069</v>
      </c>
      <c r="H407" s="2">
        <v>342.1954</v>
      </c>
      <c r="I407" s="10">
        <v>43.2148</v>
      </c>
      <c r="J407" s="9">
        <v>4.3613</v>
      </c>
      <c r="K407" s="52">
        <f t="shared" si="19"/>
        <v>-399050.72417711973</v>
      </c>
      <c r="L407" s="53">
        <f t="shared" si="20"/>
        <v>-67553.84050981917</v>
      </c>
      <c r="M407" s="54">
        <f t="shared" si="21"/>
        <v>-16287.406646457022</v>
      </c>
    </row>
    <row r="408" spans="1:13" ht="12.75">
      <c r="A408" s="23">
        <v>39229</v>
      </c>
      <c r="B408" s="19">
        <v>0.25</v>
      </c>
      <c r="C408" s="2">
        <v>65.6029</v>
      </c>
      <c r="D408" s="2">
        <v>1.0131</v>
      </c>
      <c r="E408" s="10">
        <v>192.5584</v>
      </c>
      <c r="F408" s="8">
        <v>-2.5321</v>
      </c>
      <c r="G408" s="9">
        <v>63.5393</v>
      </c>
      <c r="H408" s="2">
        <v>342.164</v>
      </c>
      <c r="I408" s="10">
        <v>43.3168</v>
      </c>
      <c r="J408" s="9">
        <v>4.3665</v>
      </c>
      <c r="K408" s="52">
        <f t="shared" si="19"/>
        <v>-395180.3788864069</v>
      </c>
      <c r="L408" s="53">
        <f t="shared" si="20"/>
        <v>-88032.06969625661</v>
      </c>
      <c r="M408" s="54">
        <f t="shared" si="21"/>
        <v>-17904.13393005827</v>
      </c>
    </row>
    <row r="409" spans="1:13" ht="12.75">
      <c r="A409" s="23">
        <v>39229</v>
      </c>
      <c r="B409" s="19">
        <v>0.5</v>
      </c>
      <c r="C409" s="2">
        <v>65.8428</v>
      </c>
      <c r="D409" s="2">
        <v>1.0132</v>
      </c>
      <c r="E409" s="10">
        <v>195.5083</v>
      </c>
      <c r="F409" s="8">
        <v>-2.7528</v>
      </c>
      <c r="G409" s="9">
        <v>63.5611</v>
      </c>
      <c r="H409" s="2">
        <v>342.1327</v>
      </c>
      <c r="I409" s="10">
        <v>43.4179</v>
      </c>
      <c r="J409" s="9">
        <v>4.3717</v>
      </c>
      <c r="K409" s="52">
        <f t="shared" si="19"/>
        <v>-390190.8392211723</v>
      </c>
      <c r="L409" s="53">
        <f t="shared" si="20"/>
        <v>-108270.37017781919</v>
      </c>
      <c r="M409" s="54">
        <f t="shared" si="21"/>
        <v>-19470.198617385788</v>
      </c>
    </row>
    <row r="410" spans="1:13" ht="12.75">
      <c r="A410" s="23">
        <v>39229</v>
      </c>
      <c r="B410" s="19">
        <v>0.75</v>
      </c>
      <c r="C410" s="2">
        <v>66.0828</v>
      </c>
      <c r="D410" s="2">
        <v>1.0132</v>
      </c>
      <c r="E410" s="10">
        <v>198.4594</v>
      </c>
      <c r="F410" s="8">
        <v>-2.966</v>
      </c>
      <c r="G410" s="9">
        <v>63.5726</v>
      </c>
      <c r="H410" s="2">
        <v>342.1015</v>
      </c>
      <c r="I410" s="10">
        <v>43.518</v>
      </c>
      <c r="J410" s="9">
        <v>4.3768</v>
      </c>
      <c r="K410" s="52">
        <f t="shared" si="19"/>
        <v>-384097.33082977374</v>
      </c>
      <c r="L410" s="53">
        <f t="shared" si="20"/>
        <v>-128214.59719692355</v>
      </c>
      <c r="M410" s="54">
        <f t="shared" si="21"/>
        <v>-20980.631228184113</v>
      </c>
    </row>
    <row r="411" spans="1:13" ht="12.75">
      <c r="A411" s="23">
        <v>39230</v>
      </c>
      <c r="B411" s="19">
        <v>0</v>
      </c>
      <c r="C411" s="2">
        <v>66.3227</v>
      </c>
      <c r="D411" s="2">
        <v>1.0133</v>
      </c>
      <c r="E411" s="10">
        <v>201.4124</v>
      </c>
      <c r="F411" s="8">
        <v>-3.1712</v>
      </c>
      <c r="G411" s="9">
        <v>63.5741</v>
      </c>
      <c r="H411" s="2">
        <v>342.0704</v>
      </c>
      <c r="I411" s="10">
        <v>43.6172</v>
      </c>
      <c r="J411" s="9">
        <v>4.3819</v>
      </c>
      <c r="K411" s="52">
        <f t="shared" si="19"/>
        <v>-376918.6209250187</v>
      </c>
      <c r="L411" s="53">
        <f t="shared" si="20"/>
        <v>-147806.9015068695</v>
      </c>
      <c r="M411" s="54">
        <f t="shared" si="21"/>
        <v>-22431.251814587165</v>
      </c>
    </row>
    <row r="412" spans="1:13" ht="12.75">
      <c r="A412" s="23">
        <v>39230</v>
      </c>
      <c r="B412" s="19">
        <v>0.25</v>
      </c>
      <c r="C412" s="2">
        <v>66.5626</v>
      </c>
      <c r="D412" s="2">
        <v>1.0133</v>
      </c>
      <c r="E412" s="10">
        <v>204.3684</v>
      </c>
      <c r="F412" s="8">
        <v>-3.368</v>
      </c>
      <c r="G412" s="9">
        <v>63.566</v>
      </c>
      <c r="H412" s="2">
        <v>342.0394</v>
      </c>
      <c r="I412" s="10">
        <v>43.7155</v>
      </c>
      <c r="J412" s="9">
        <v>4.387</v>
      </c>
      <c r="K412" s="52">
        <f t="shared" si="19"/>
        <v>-368675.5061225407</v>
      </c>
      <c r="L412" s="53">
        <f t="shared" si="20"/>
        <v>-166993.5143820287</v>
      </c>
      <c r="M412" s="54">
        <f t="shared" si="21"/>
        <v>-23818.710308512695</v>
      </c>
    </row>
    <row r="413" spans="1:13" ht="12.75">
      <c r="A413" s="23">
        <v>39230</v>
      </c>
      <c r="B413" s="19">
        <v>0.5</v>
      </c>
      <c r="C413" s="2">
        <v>66.8025</v>
      </c>
      <c r="D413" s="2">
        <v>1.0133</v>
      </c>
      <c r="E413" s="10">
        <v>207.3283</v>
      </c>
      <c r="F413" s="8">
        <v>-3.5558</v>
      </c>
      <c r="G413" s="9">
        <v>63.5485</v>
      </c>
      <c r="H413" s="2">
        <v>342.0085</v>
      </c>
      <c r="I413" s="10">
        <v>43.8128</v>
      </c>
      <c r="J413" s="9">
        <v>4.3921</v>
      </c>
      <c r="K413" s="52">
        <f t="shared" si="19"/>
        <v>-359390.35660749226</v>
      </c>
      <c r="L413" s="53">
        <f t="shared" si="20"/>
        <v>-185720.05475213827</v>
      </c>
      <c r="M413" s="54">
        <f t="shared" si="21"/>
        <v>-25138.26085631711</v>
      </c>
    </row>
    <row r="414" spans="1:13" ht="12.75">
      <c r="A414" s="23">
        <v>39230</v>
      </c>
      <c r="B414" s="19">
        <v>0.75</v>
      </c>
      <c r="C414" s="2">
        <v>67.0423</v>
      </c>
      <c r="D414" s="2">
        <v>1.0134</v>
      </c>
      <c r="E414" s="10">
        <v>210.2928</v>
      </c>
      <c r="F414" s="8">
        <v>-3.7341</v>
      </c>
      <c r="G414" s="9">
        <v>63.522</v>
      </c>
      <c r="H414" s="2">
        <v>341.9777</v>
      </c>
      <c r="I414" s="10">
        <v>43.9092</v>
      </c>
      <c r="J414" s="9">
        <v>4.3971</v>
      </c>
      <c r="K414" s="52">
        <f t="shared" si="19"/>
        <v>-349089.61701120046</v>
      </c>
      <c r="L414" s="53">
        <f t="shared" si="20"/>
        <v>-203932.65867977374</v>
      </c>
      <c r="M414" s="54">
        <f t="shared" si="21"/>
        <v>-26386.029280214123</v>
      </c>
    </row>
    <row r="415" spans="1:13" ht="12.75">
      <c r="A415" s="23">
        <v>39231</v>
      </c>
      <c r="B415" s="19">
        <v>0</v>
      </c>
      <c r="C415" s="2">
        <v>67.2821</v>
      </c>
      <c r="D415" s="2">
        <v>1.0134</v>
      </c>
      <c r="E415" s="10">
        <v>213.2629</v>
      </c>
      <c r="F415" s="8">
        <v>-3.9025</v>
      </c>
      <c r="G415" s="9">
        <v>63.487</v>
      </c>
      <c r="H415" s="2">
        <v>341.9471</v>
      </c>
      <c r="I415" s="10">
        <v>44.0047</v>
      </c>
      <c r="J415" s="9">
        <v>4.402</v>
      </c>
      <c r="K415" s="52">
        <f t="shared" si="19"/>
        <v>-337801.4223488766</v>
      </c>
      <c r="L415" s="53">
        <f t="shared" si="20"/>
        <v>-221581.08064211078</v>
      </c>
      <c r="M415" s="54">
        <f t="shared" si="21"/>
        <v>-27558.98929600661</v>
      </c>
    </row>
    <row r="416" spans="1:13" ht="12.75">
      <c r="A416" s="23">
        <v>39231</v>
      </c>
      <c r="B416" s="19">
        <v>0.25</v>
      </c>
      <c r="C416" s="2">
        <v>67.5219</v>
      </c>
      <c r="D416" s="2">
        <v>1.0135</v>
      </c>
      <c r="E416" s="10">
        <v>216.2392</v>
      </c>
      <c r="F416" s="8">
        <v>-4.0604</v>
      </c>
      <c r="G416" s="9">
        <v>63.4438</v>
      </c>
      <c r="H416" s="2">
        <v>341.9165</v>
      </c>
      <c r="I416" s="10">
        <v>44.0992</v>
      </c>
      <c r="J416" s="9">
        <v>4.407</v>
      </c>
      <c r="K416" s="52">
        <f t="shared" si="19"/>
        <v>-325556.4627208983</v>
      </c>
      <c r="L416" s="53">
        <f t="shared" si="20"/>
        <v>-238613.52975046853</v>
      </c>
      <c r="M416" s="54">
        <f t="shared" si="21"/>
        <v>-28652.71918072976</v>
      </c>
    </row>
    <row r="417" spans="1:13" ht="12.75">
      <c r="A417" s="23">
        <v>39231</v>
      </c>
      <c r="B417" s="19">
        <v>0.5</v>
      </c>
      <c r="C417" s="2">
        <v>67.7617</v>
      </c>
      <c r="D417" s="2">
        <v>1.0135</v>
      </c>
      <c r="E417" s="10">
        <v>219.2224</v>
      </c>
      <c r="F417" s="8">
        <v>-4.2075</v>
      </c>
      <c r="G417" s="9">
        <v>63.3928</v>
      </c>
      <c r="H417" s="2">
        <v>341.886</v>
      </c>
      <c r="I417" s="10">
        <v>44.1929</v>
      </c>
      <c r="J417" s="9">
        <v>4.4119</v>
      </c>
      <c r="K417" s="52">
        <f t="shared" si="19"/>
        <v>-312387.74589995365</v>
      </c>
      <c r="L417" s="53">
        <f t="shared" si="20"/>
        <v>-254980.6594667413</v>
      </c>
      <c r="M417" s="54">
        <f t="shared" si="21"/>
        <v>-29665.049044901512</v>
      </c>
    </row>
    <row r="418" spans="1:13" ht="12.75">
      <c r="A418" s="23">
        <v>39231</v>
      </c>
      <c r="B418" s="19">
        <v>0.75</v>
      </c>
      <c r="C418" s="2">
        <v>68.0015</v>
      </c>
      <c r="D418" s="2">
        <v>1.0135</v>
      </c>
      <c r="E418" s="10">
        <v>222.213</v>
      </c>
      <c r="F418" s="8">
        <v>-4.3433</v>
      </c>
      <c r="G418" s="9">
        <v>63.3345</v>
      </c>
      <c r="H418" s="2">
        <v>341.8557</v>
      </c>
      <c r="I418" s="10">
        <v>44.2856</v>
      </c>
      <c r="J418" s="9">
        <v>4.4168</v>
      </c>
      <c r="K418" s="52">
        <f t="shared" si="19"/>
        <v>-298331.8939861792</v>
      </c>
      <c r="L418" s="53">
        <f t="shared" si="20"/>
        <v>-270634.2107078185</v>
      </c>
      <c r="M418" s="54">
        <f t="shared" si="21"/>
        <v>-30592.542568752582</v>
      </c>
    </row>
    <row r="419" spans="1:13" ht="12.75">
      <c r="A419" s="23">
        <v>39232</v>
      </c>
      <c r="B419" s="19">
        <v>0</v>
      </c>
      <c r="C419" s="2">
        <v>68.2412</v>
      </c>
      <c r="D419" s="2">
        <v>1.0136</v>
      </c>
      <c r="E419" s="10">
        <v>225.2117</v>
      </c>
      <c r="F419" s="8">
        <v>-4.4673</v>
      </c>
      <c r="G419" s="9">
        <v>63.2692</v>
      </c>
      <c r="H419" s="2">
        <v>341.8255</v>
      </c>
      <c r="I419" s="10">
        <v>44.3773</v>
      </c>
      <c r="J419" s="9">
        <v>4.4216</v>
      </c>
      <c r="K419" s="52">
        <f t="shared" si="19"/>
        <v>-283425.7956320408</v>
      </c>
      <c r="L419" s="53">
        <f t="shared" si="20"/>
        <v>-285528.01101352624</v>
      </c>
      <c r="M419" s="54">
        <f t="shared" si="21"/>
        <v>-31431.764501494457</v>
      </c>
    </row>
    <row r="420" spans="1:13" ht="12.75">
      <c r="A420" s="23">
        <v>39232</v>
      </c>
      <c r="B420" s="19">
        <v>0.25</v>
      </c>
      <c r="C420" s="2">
        <v>68.4809</v>
      </c>
      <c r="D420" s="2">
        <v>1.0136</v>
      </c>
      <c r="E420" s="10">
        <v>228.219</v>
      </c>
      <c r="F420" s="8">
        <v>-4.5791</v>
      </c>
      <c r="G420" s="9">
        <v>63.1974</v>
      </c>
      <c r="H420" s="2">
        <v>341.7953</v>
      </c>
      <c r="I420" s="10">
        <v>44.4682</v>
      </c>
      <c r="J420" s="9">
        <v>4.4264</v>
      </c>
      <c r="K420" s="52">
        <f t="shared" si="19"/>
        <v>-267710.2412229532</v>
      </c>
      <c r="L420" s="53">
        <f t="shared" si="20"/>
        <v>-299617.51147079834</v>
      </c>
      <c r="M420" s="54">
        <f t="shared" si="21"/>
        <v>-32180.169733263254</v>
      </c>
    </row>
    <row r="421" spans="1:13" ht="12.75">
      <c r="A421" s="23">
        <v>39232</v>
      </c>
      <c r="B421" s="19">
        <v>0.5</v>
      </c>
      <c r="C421" s="2">
        <v>68.7206</v>
      </c>
      <c r="D421" s="2">
        <v>1.0137</v>
      </c>
      <c r="E421" s="10">
        <v>231.2353</v>
      </c>
      <c r="F421" s="8">
        <v>-4.6784</v>
      </c>
      <c r="G421" s="9">
        <v>63.1194</v>
      </c>
      <c r="H421" s="2">
        <v>341.7653</v>
      </c>
      <c r="I421" s="10">
        <v>44.5581</v>
      </c>
      <c r="J421" s="9">
        <v>4.4312</v>
      </c>
      <c r="K421" s="52">
        <f t="shared" si="19"/>
        <v>-251227.7142685207</v>
      </c>
      <c r="L421" s="53">
        <f t="shared" si="20"/>
        <v>-312858.7766803195</v>
      </c>
      <c r="M421" s="54">
        <f t="shared" si="21"/>
        <v>-32835.90014254517</v>
      </c>
    </row>
    <row r="422" spans="1:13" ht="12.75">
      <c r="A422" s="23">
        <v>39232</v>
      </c>
      <c r="B422" s="19">
        <v>0.75</v>
      </c>
      <c r="C422" s="2">
        <v>68.9603</v>
      </c>
      <c r="D422" s="2">
        <v>1.0137</v>
      </c>
      <c r="E422" s="10">
        <v>234.2609</v>
      </c>
      <c r="F422" s="8">
        <v>-4.7647</v>
      </c>
      <c r="G422" s="9">
        <v>63.0357</v>
      </c>
      <c r="H422" s="2">
        <v>341.7354</v>
      </c>
      <c r="I422" s="10">
        <v>44.6471</v>
      </c>
      <c r="J422" s="9">
        <v>4.4359</v>
      </c>
      <c r="K422" s="52">
        <f t="shared" si="19"/>
        <v>-234024.2630847619</v>
      </c>
      <c r="L422" s="53">
        <f t="shared" si="20"/>
        <v>-325210.66997685644</v>
      </c>
      <c r="M422" s="54">
        <f t="shared" si="21"/>
        <v>-33395.87893528376</v>
      </c>
    </row>
    <row r="423" spans="1:13" ht="12.75">
      <c r="A423" s="23">
        <v>39233</v>
      </c>
      <c r="B423" s="19">
        <v>0</v>
      </c>
      <c r="C423" s="2">
        <v>69.1999</v>
      </c>
      <c r="D423" s="2">
        <v>1.0137</v>
      </c>
      <c r="E423" s="10">
        <v>237.2963</v>
      </c>
      <c r="F423" s="8">
        <v>-4.8378</v>
      </c>
      <c r="G423" s="9">
        <v>62.9466</v>
      </c>
      <c r="H423" s="2">
        <v>341.7055</v>
      </c>
      <c r="I423" s="10">
        <v>44.7351</v>
      </c>
      <c r="J423" s="9">
        <v>4.4406</v>
      </c>
      <c r="K423" s="52">
        <f t="shared" si="19"/>
        <v>-216145.91771063703</v>
      </c>
      <c r="L423" s="53">
        <f t="shared" si="20"/>
        <v>-336634.0480479153</v>
      </c>
      <c r="M423" s="54">
        <f t="shared" si="21"/>
        <v>-33859.10230559001</v>
      </c>
    </row>
    <row r="424" spans="1:13" ht="12.75">
      <c r="A424" s="23">
        <v>39233</v>
      </c>
      <c r="B424" s="19">
        <v>0.25</v>
      </c>
      <c r="C424" s="2">
        <v>69.4395</v>
      </c>
      <c r="D424" s="2">
        <v>1.0138</v>
      </c>
      <c r="E424" s="10">
        <v>240.3418</v>
      </c>
      <c r="F424" s="8">
        <v>-4.8973</v>
      </c>
      <c r="G424" s="9">
        <v>62.8525</v>
      </c>
      <c r="H424" s="2">
        <v>341.6758</v>
      </c>
      <c r="I424" s="10">
        <v>44.8222</v>
      </c>
      <c r="J424" s="9">
        <v>4.4453</v>
      </c>
      <c r="K424" s="52">
        <f t="shared" si="19"/>
        <v>-197642.21671851847</v>
      </c>
      <c r="L424" s="53">
        <f t="shared" si="20"/>
        <v>-347091.8238257682</v>
      </c>
      <c r="M424" s="54">
        <f t="shared" si="21"/>
        <v>-34223.28865155221</v>
      </c>
    </row>
    <row r="425" spans="1:13" ht="12.75">
      <c r="A425" s="23">
        <v>39233</v>
      </c>
      <c r="B425" s="19">
        <v>0.5</v>
      </c>
      <c r="C425" s="2">
        <v>69.6792</v>
      </c>
      <c r="D425" s="2">
        <v>1.0138</v>
      </c>
      <c r="E425" s="10">
        <v>243.3975</v>
      </c>
      <c r="F425" s="8">
        <v>-4.9428</v>
      </c>
      <c r="G425" s="9">
        <v>62.7538</v>
      </c>
      <c r="H425" s="2">
        <v>341.6462</v>
      </c>
      <c r="I425" s="10">
        <v>44.9084</v>
      </c>
      <c r="J425" s="9">
        <v>4.45</v>
      </c>
      <c r="K425" s="52">
        <f t="shared" si="19"/>
        <v>-178565.7926871704</v>
      </c>
      <c r="L425" s="53">
        <f t="shared" si="20"/>
        <v>-356548.7894206917</v>
      </c>
      <c r="M425" s="54">
        <f t="shared" si="21"/>
        <v>-34486.22562078703</v>
      </c>
    </row>
    <row r="426" spans="1:13" ht="12.75">
      <c r="A426" s="23">
        <v>39233</v>
      </c>
      <c r="B426" s="19">
        <v>0.75</v>
      </c>
      <c r="C426" s="2">
        <v>69.9187</v>
      </c>
      <c r="D426" s="2">
        <v>1.0139</v>
      </c>
      <c r="E426" s="10">
        <v>246.4638</v>
      </c>
      <c r="F426" s="8">
        <v>-4.9742</v>
      </c>
      <c r="G426" s="9">
        <v>62.6508</v>
      </c>
      <c r="H426" s="2">
        <v>341.6167</v>
      </c>
      <c r="I426" s="10">
        <v>44.9937</v>
      </c>
      <c r="J426" s="9">
        <v>4.4546</v>
      </c>
      <c r="K426" s="52">
        <f t="shared" si="19"/>
        <v>-158968.89436990715</v>
      </c>
      <c r="L426" s="53">
        <f t="shared" si="20"/>
        <v>-364972.6610878357</v>
      </c>
      <c r="M426" s="54">
        <f t="shared" si="21"/>
        <v>-34647.79432600835</v>
      </c>
    </row>
    <row r="427" spans="1:13" ht="12.75">
      <c r="A427" s="23">
        <v>39234</v>
      </c>
      <c r="B427" s="19">
        <v>0</v>
      </c>
      <c r="C427" s="2">
        <v>70.1583</v>
      </c>
      <c r="D427" s="2">
        <v>1.0139</v>
      </c>
      <c r="E427" s="10">
        <v>249.5407</v>
      </c>
      <c r="F427" s="8">
        <v>-4.9912</v>
      </c>
      <c r="G427" s="9">
        <v>62.5438</v>
      </c>
      <c r="H427" s="2">
        <v>341.5873</v>
      </c>
      <c r="I427" s="10">
        <v>45.078</v>
      </c>
      <c r="J427" s="9">
        <v>4.4591</v>
      </c>
      <c r="K427" s="52">
        <f t="shared" si="19"/>
        <v>-138908.12431941184</v>
      </c>
      <c r="L427" s="53">
        <f t="shared" si="20"/>
        <v>-372332.7288009277</v>
      </c>
      <c r="M427" s="54">
        <f t="shared" si="21"/>
        <v>-34706.53269466418</v>
      </c>
    </row>
    <row r="428" spans="1:13" ht="12.75">
      <c r="A428" s="23">
        <v>39234</v>
      </c>
      <c r="B428" s="19">
        <v>0.25</v>
      </c>
      <c r="C428" s="2">
        <v>70.3979</v>
      </c>
      <c r="D428" s="2">
        <v>1.0139</v>
      </c>
      <c r="E428" s="10">
        <v>252.6284</v>
      </c>
      <c r="F428" s="8">
        <v>-4.9936</v>
      </c>
      <c r="G428" s="9">
        <v>62.4332</v>
      </c>
      <c r="H428" s="2">
        <v>341.558</v>
      </c>
      <c r="I428" s="10">
        <v>45.1614</v>
      </c>
      <c r="J428" s="9">
        <v>4.4637</v>
      </c>
      <c r="K428" s="52">
        <f t="shared" si="19"/>
        <v>-118440.716484534</v>
      </c>
      <c r="L428" s="53">
        <f t="shared" si="20"/>
        <v>-378602.32771023345</v>
      </c>
      <c r="M428" s="54">
        <f t="shared" si="21"/>
        <v>-34661.77582972825</v>
      </c>
    </row>
    <row r="429" spans="1:13" ht="12.75">
      <c r="A429" s="23">
        <v>39234</v>
      </c>
      <c r="B429" s="19">
        <v>0.5</v>
      </c>
      <c r="C429" s="2">
        <v>70.6374</v>
      </c>
      <c r="D429" s="2">
        <v>1.014</v>
      </c>
      <c r="E429" s="10">
        <v>255.7271</v>
      </c>
      <c r="F429" s="8">
        <v>-4.9812</v>
      </c>
      <c r="G429" s="9">
        <v>62.3191</v>
      </c>
      <c r="H429" s="2">
        <v>341.5288</v>
      </c>
      <c r="I429" s="10">
        <v>45.2439</v>
      </c>
      <c r="J429" s="9">
        <v>4.4682</v>
      </c>
      <c r="K429" s="52">
        <f t="shared" si="19"/>
        <v>-97624.86298344505</v>
      </c>
      <c r="L429" s="53">
        <f t="shared" si="20"/>
        <v>-383755.86470118724</v>
      </c>
      <c r="M429" s="54">
        <f t="shared" si="21"/>
        <v>-34512.73234564054</v>
      </c>
    </row>
    <row r="430" spans="1:13" ht="12.75">
      <c r="A430" s="23">
        <v>39234</v>
      </c>
      <c r="B430" s="19">
        <v>0.75</v>
      </c>
      <c r="C430" s="2">
        <v>70.8769</v>
      </c>
      <c r="D430" s="2">
        <v>1.014</v>
      </c>
      <c r="E430" s="10">
        <v>258.8369</v>
      </c>
      <c r="F430" s="8">
        <v>-4.954</v>
      </c>
      <c r="G430" s="9">
        <v>62.202</v>
      </c>
      <c r="H430" s="2">
        <v>341.4997</v>
      </c>
      <c r="I430" s="10">
        <v>45.3255</v>
      </c>
      <c r="J430" s="9">
        <v>4.4727</v>
      </c>
      <c r="K430" s="52">
        <f t="shared" si="19"/>
        <v>-76521.60307848107</v>
      </c>
      <c r="L430" s="53">
        <f t="shared" si="20"/>
        <v>-387772.8767644729</v>
      </c>
      <c r="M430" s="54">
        <f t="shared" si="21"/>
        <v>-34260.248117940966</v>
      </c>
    </row>
    <row r="431" spans="1:13" ht="12.75">
      <c r="A431" s="23">
        <v>39235</v>
      </c>
      <c r="B431" s="19">
        <v>0</v>
      </c>
      <c r="C431" s="2">
        <v>71.1164</v>
      </c>
      <c r="D431" s="2">
        <v>1.0141</v>
      </c>
      <c r="E431" s="10">
        <v>261.9577</v>
      </c>
      <c r="F431" s="8">
        <v>-4.9118</v>
      </c>
      <c r="G431" s="9">
        <v>62.082</v>
      </c>
      <c r="H431" s="2">
        <v>341.4707</v>
      </c>
      <c r="I431" s="10">
        <v>45.4061</v>
      </c>
      <c r="J431" s="9">
        <v>4.4771</v>
      </c>
      <c r="K431" s="52">
        <f t="shared" si="19"/>
        <v>-55194.08645863459</v>
      </c>
      <c r="L431" s="53">
        <f t="shared" si="20"/>
        <v>-390633.5479796364</v>
      </c>
      <c r="M431" s="54">
        <f t="shared" si="21"/>
        <v>-33903.59186128872</v>
      </c>
    </row>
    <row r="432" spans="1:13" ht="12.75">
      <c r="A432" s="23">
        <v>39235</v>
      </c>
      <c r="B432" s="19">
        <v>0.25</v>
      </c>
      <c r="C432" s="2">
        <v>71.3559</v>
      </c>
      <c r="D432" s="2">
        <v>1.0141</v>
      </c>
      <c r="E432" s="10">
        <v>265.0897</v>
      </c>
      <c r="F432" s="8">
        <v>-4.8546</v>
      </c>
      <c r="G432" s="9">
        <v>61.9594</v>
      </c>
      <c r="H432" s="2">
        <v>341.4419</v>
      </c>
      <c r="I432" s="10">
        <v>45.4857</v>
      </c>
      <c r="J432" s="9">
        <v>4.4815</v>
      </c>
      <c r="K432" s="52">
        <f t="shared" si="19"/>
        <v>-33704.98449101139</v>
      </c>
      <c r="L432" s="53">
        <f t="shared" si="20"/>
        <v>-392322.90591192304</v>
      </c>
      <c r="M432" s="54">
        <f t="shared" si="21"/>
        <v>-33443.54570967808</v>
      </c>
    </row>
    <row r="433" spans="1:13" ht="12.75">
      <c r="A433" s="23">
        <v>39235</v>
      </c>
      <c r="B433" s="19">
        <v>0.5</v>
      </c>
      <c r="C433" s="2">
        <v>71.5954</v>
      </c>
      <c r="D433" s="2">
        <v>1.0141</v>
      </c>
      <c r="E433" s="10">
        <v>268.233</v>
      </c>
      <c r="F433" s="8">
        <v>-4.7824</v>
      </c>
      <c r="G433" s="9">
        <v>61.8343</v>
      </c>
      <c r="H433" s="2">
        <v>341.4131</v>
      </c>
      <c r="I433" s="10">
        <v>45.5645</v>
      </c>
      <c r="J433" s="9">
        <v>4.4859</v>
      </c>
      <c r="K433" s="52">
        <f t="shared" si="19"/>
        <v>-12118.641576820777</v>
      </c>
      <c r="L433" s="53">
        <f t="shared" si="20"/>
        <v>-392827.883326499</v>
      </c>
      <c r="M433" s="54">
        <f t="shared" si="21"/>
        <v>-32880.79848165782</v>
      </c>
    </row>
    <row r="434" spans="1:13" ht="12.75">
      <c r="A434" s="23">
        <v>39235</v>
      </c>
      <c r="B434" s="19">
        <v>0.75</v>
      </c>
      <c r="C434" s="2">
        <v>71.8348</v>
      </c>
      <c r="D434" s="2">
        <v>1.0142</v>
      </c>
      <c r="E434" s="10">
        <v>271.3875</v>
      </c>
      <c r="F434" s="8">
        <v>-4.6953</v>
      </c>
      <c r="G434" s="9">
        <v>61.7069</v>
      </c>
      <c r="H434" s="2">
        <v>341.3844</v>
      </c>
      <c r="I434" s="10">
        <v>45.6423</v>
      </c>
      <c r="J434" s="9">
        <v>4.4902</v>
      </c>
      <c r="K434" s="52">
        <f t="shared" si="19"/>
        <v>9498.079274264725</v>
      </c>
      <c r="L434" s="53">
        <f t="shared" si="20"/>
        <v>-392139.43946025317</v>
      </c>
      <c r="M434" s="54">
        <f t="shared" si="21"/>
        <v>-32216.79207612389</v>
      </c>
    </row>
    <row r="435" spans="1:13" ht="12.75">
      <c r="A435" s="23">
        <v>39236</v>
      </c>
      <c r="B435" s="19">
        <v>0</v>
      </c>
      <c r="C435" s="2">
        <v>72.0743</v>
      </c>
      <c r="D435" s="2">
        <v>1.0142</v>
      </c>
      <c r="E435" s="10">
        <v>274.5534</v>
      </c>
      <c r="F435" s="8">
        <v>-4.5933</v>
      </c>
      <c r="G435" s="9">
        <v>61.5774</v>
      </c>
      <c r="H435" s="2">
        <v>341.3558</v>
      </c>
      <c r="I435" s="10">
        <v>45.7191</v>
      </c>
      <c r="J435" s="9">
        <v>4.4945</v>
      </c>
      <c r="K435" s="52">
        <f t="shared" si="19"/>
        <v>31079.5147217831</v>
      </c>
      <c r="L435" s="53">
        <f t="shared" si="20"/>
        <v>-390252.24226231215</v>
      </c>
      <c r="M435" s="54">
        <f t="shared" si="21"/>
        <v>-31452.29040460058</v>
      </c>
    </row>
    <row r="436" spans="1:13" ht="12.75">
      <c r="A436" s="23">
        <v>39236</v>
      </c>
      <c r="B436" s="19">
        <v>0.25</v>
      </c>
      <c r="C436" s="2">
        <v>72.3137</v>
      </c>
      <c r="D436" s="2">
        <v>1.0142</v>
      </c>
      <c r="E436" s="10">
        <v>277.7306</v>
      </c>
      <c r="F436" s="8">
        <v>-4.4767</v>
      </c>
      <c r="G436" s="9">
        <v>61.4459</v>
      </c>
      <c r="H436" s="2">
        <v>341.3274</v>
      </c>
      <c r="I436" s="10">
        <v>45.7951</v>
      </c>
      <c r="J436" s="9">
        <v>4.4988</v>
      </c>
      <c r="K436" s="52">
        <f t="shared" si="19"/>
        <v>52557.178798749876</v>
      </c>
      <c r="L436" s="53">
        <f t="shared" si="20"/>
        <v>-387163.88308495947</v>
      </c>
      <c r="M436" s="54">
        <f t="shared" si="21"/>
        <v>-30590.06130933417</v>
      </c>
    </row>
    <row r="437" spans="1:13" ht="12.75">
      <c r="A437" s="23">
        <v>39236</v>
      </c>
      <c r="B437" s="19">
        <v>0.5</v>
      </c>
      <c r="C437" s="2">
        <v>72.5531</v>
      </c>
      <c r="D437" s="2">
        <v>1.0143</v>
      </c>
      <c r="E437" s="10">
        <v>280.9193</v>
      </c>
      <c r="F437" s="8">
        <v>-4.3456</v>
      </c>
      <c r="G437" s="9">
        <v>61.3126</v>
      </c>
      <c r="H437" s="2">
        <v>341.299</v>
      </c>
      <c r="I437" s="10">
        <v>45.8701</v>
      </c>
      <c r="J437" s="9">
        <v>4.5031</v>
      </c>
      <c r="K437" s="52">
        <f t="shared" si="19"/>
        <v>73864.1159358555</v>
      </c>
      <c r="L437" s="53">
        <f t="shared" si="20"/>
        <v>-382876.29594270897</v>
      </c>
      <c r="M437" s="54">
        <f t="shared" si="21"/>
        <v>-29631.55475099956</v>
      </c>
    </row>
    <row r="438" spans="1:13" ht="12.75">
      <c r="A438" s="23">
        <v>39236</v>
      </c>
      <c r="B438" s="19">
        <v>0.75</v>
      </c>
      <c r="C438" s="2">
        <v>72.7925</v>
      </c>
      <c r="D438" s="2">
        <v>1.0143</v>
      </c>
      <c r="E438" s="10">
        <v>284.1195</v>
      </c>
      <c r="F438" s="8">
        <v>-4.2003</v>
      </c>
      <c r="G438" s="9">
        <v>61.1776</v>
      </c>
      <c r="H438" s="2">
        <v>341.2708</v>
      </c>
      <c r="I438" s="10">
        <v>45.9441</v>
      </c>
      <c r="J438" s="9">
        <v>4.5073</v>
      </c>
      <c r="K438" s="52">
        <f t="shared" si="19"/>
        <v>94931.53621298504</v>
      </c>
      <c r="L438" s="53">
        <f t="shared" si="20"/>
        <v>-377394.628679626</v>
      </c>
      <c r="M438" s="54">
        <f t="shared" si="21"/>
        <v>-28579.530672998182</v>
      </c>
    </row>
    <row r="439" spans="1:13" ht="12.75">
      <c r="A439" s="23">
        <v>39237</v>
      </c>
      <c r="B439" s="19">
        <v>0</v>
      </c>
      <c r="C439" s="2">
        <v>73.0319</v>
      </c>
      <c r="D439" s="2">
        <v>1.0144</v>
      </c>
      <c r="E439" s="10">
        <v>287.3313</v>
      </c>
      <c r="F439" s="8">
        <v>-4.041</v>
      </c>
      <c r="G439" s="9">
        <v>61.0409</v>
      </c>
      <c r="H439" s="2">
        <v>341.2426</v>
      </c>
      <c r="I439" s="10">
        <v>46.0172</v>
      </c>
      <c r="J439" s="9">
        <v>4.5114</v>
      </c>
      <c r="K439" s="52">
        <f t="shared" si="19"/>
        <v>115690.89573695611</v>
      </c>
      <c r="L439" s="53">
        <f t="shared" si="20"/>
        <v>-370727.27247173485</v>
      </c>
      <c r="M439" s="54">
        <f t="shared" si="21"/>
        <v>-27436.018193557084</v>
      </c>
    </row>
    <row r="440" spans="1:13" ht="12.75">
      <c r="A440" s="23">
        <v>39237</v>
      </c>
      <c r="B440" s="19">
        <v>0.25</v>
      </c>
      <c r="C440" s="2">
        <v>73.2712</v>
      </c>
      <c r="D440" s="2">
        <v>1.0144</v>
      </c>
      <c r="E440" s="10">
        <v>290.5549</v>
      </c>
      <c r="F440" s="8">
        <v>-3.8682</v>
      </c>
      <c r="G440" s="9">
        <v>60.9027</v>
      </c>
      <c r="H440" s="2">
        <v>341.2146</v>
      </c>
      <c r="I440" s="10">
        <v>46.0894</v>
      </c>
      <c r="J440" s="9">
        <v>4.5156</v>
      </c>
      <c r="K440" s="52">
        <f t="shared" si="19"/>
        <v>136074.5053008313</v>
      </c>
      <c r="L440" s="53">
        <f t="shared" si="20"/>
        <v>-362887.40954594925</v>
      </c>
      <c r="M440" s="54">
        <f t="shared" si="21"/>
        <v>-26205.165975428506</v>
      </c>
    </row>
    <row r="441" spans="1:13" ht="12.75">
      <c r="A441" s="23">
        <v>39237</v>
      </c>
      <c r="B441" s="19">
        <v>0.5</v>
      </c>
      <c r="C441" s="2">
        <v>73.5106</v>
      </c>
      <c r="D441" s="2">
        <v>1.0144</v>
      </c>
      <c r="E441" s="10">
        <v>293.7903</v>
      </c>
      <c r="F441" s="8">
        <v>-3.6821</v>
      </c>
      <c r="G441" s="9">
        <v>60.7631</v>
      </c>
      <c r="H441" s="2">
        <v>341.1867</v>
      </c>
      <c r="I441" s="10">
        <v>46.1606</v>
      </c>
      <c r="J441" s="9">
        <v>4.5197</v>
      </c>
      <c r="K441" s="52">
        <f t="shared" si="19"/>
        <v>156013.46816925236</v>
      </c>
      <c r="L441" s="53">
        <f t="shared" si="20"/>
        <v>-353892.1375993137</v>
      </c>
      <c r="M441" s="54">
        <f t="shared" si="21"/>
        <v>-24889.028171102793</v>
      </c>
    </row>
    <row r="442" spans="1:13" ht="12.75">
      <c r="A442" s="23">
        <v>39237</v>
      </c>
      <c r="B442" s="19">
        <v>0.75</v>
      </c>
      <c r="C442" s="2">
        <v>73.7499</v>
      </c>
      <c r="D442" s="2">
        <v>1.0145</v>
      </c>
      <c r="E442" s="10">
        <v>297.0378</v>
      </c>
      <c r="F442" s="8">
        <v>-3.4833</v>
      </c>
      <c r="G442" s="9">
        <v>60.6222</v>
      </c>
      <c r="H442" s="2">
        <v>341.1589</v>
      </c>
      <c r="I442" s="10">
        <v>46.2308</v>
      </c>
      <c r="J442" s="9">
        <v>4.5238</v>
      </c>
      <c r="K442" s="52">
        <f t="shared" si="19"/>
        <v>175441.0804468174</v>
      </c>
      <c r="L442" s="53">
        <f t="shared" si="20"/>
        <v>-343761.6597669296</v>
      </c>
      <c r="M442" s="54">
        <f t="shared" si="21"/>
        <v>-23492.34807660048</v>
      </c>
    </row>
    <row r="443" spans="1:13" ht="12.75">
      <c r="A443" s="23">
        <v>39238</v>
      </c>
      <c r="B443" s="19">
        <v>0</v>
      </c>
      <c r="C443" s="2">
        <v>73.9892</v>
      </c>
      <c r="D443" s="2">
        <v>1.0145</v>
      </c>
      <c r="E443" s="10">
        <v>300.2976</v>
      </c>
      <c r="F443" s="8">
        <v>-3.2722</v>
      </c>
      <c r="G443" s="9">
        <v>60.48</v>
      </c>
      <c r="H443" s="2">
        <v>341.1312</v>
      </c>
      <c r="I443" s="10">
        <v>46.3001</v>
      </c>
      <c r="J443" s="9">
        <v>4.5278</v>
      </c>
      <c r="K443" s="52">
        <f t="shared" si="19"/>
        <v>194290.250501806</v>
      </c>
      <c r="L443" s="53">
        <f t="shared" si="20"/>
        <v>-332519.88949850306</v>
      </c>
      <c r="M443" s="54">
        <f t="shared" si="21"/>
        <v>-22018.459361577035</v>
      </c>
    </row>
    <row r="444" spans="1:13" ht="12.75">
      <c r="A444" s="23">
        <v>39238</v>
      </c>
      <c r="B444" s="19">
        <v>0.25</v>
      </c>
      <c r="C444" s="2">
        <v>74.2285</v>
      </c>
      <c r="D444" s="2">
        <v>1.0145</v>
      </c>
      <c r="E444" s="10">
        <v>303.5699</v>
      </c>
      <c r="F444" s="8">
        <v>-3.0495</v>
      </c>
      <c r="G444" s="9">
        <v>60.3367</v>
      </c>
      <c r="H444" s="2">
        <v>341.1035</v>
      </c>
      <c r="I444" s="10">
        <v>46.3685</v>
      </c>
      <c r="J444" s="9">
        <v>4.5318</v>
      </c>
      <c r="K444" s="52">
        <f t="shared" si="19"/>
        <v>212495.19254983426</v>
      </c>
      <c r="L444" s="53">
        <f t="shared" si="20"/>
        <v>-320195.7902195321</v>
      </c>
      <c r="M444" s="54">
        <f t="shared" si="21"/>
        <v>-20472.76702086509</v>
      </c>
    </row>
    <row r="445" spans="1:13" ht="12.75">
      <c r="A445" s="23">
        <v>39238</v>
      </c>
      <c r="B445" s="19">
        <v>0.5</v>
      </c>
      <c r="C445" s="2">
        <v>74.4678</v>
      </c>
      <c r="D445" s="2">
        <v>1.0146</v>
      </c>
      <c r="E445" s="10">
        <v>306.8548</v>
      </c>
      <c r="F445" s="8">
        <v>-2.8156</v>
      </c>
      <c r="G445" s="9">
        <v>60.1924</v>
      </c>
      <c r="H445" s="2">
        <v>341.0761</v>
      </c>
      <c r="I445" s="10">
        <v>46.4359</v>
      </c>
      <c r="J445" s="9">
        <v>4.5358</v>
      </c>
      <c r="K445" s="52">
        <f t="shared" si="19"/>
        <v>229990.41394989038</v>
      </c>
      <c r="L445" s="53">
        <f t="shared" si="20"/>
        <v>-306822.28696073673</v>
      </c>
      <c r="M445" s="54">
        <f t="shared" si="21"/>
        <v>-18858.590161867967</v>
      </c>
    </row>
    <row r="446" spans="1:13" ht="12.75">
      <c r="A446" s="23">
        <v>39238</v>
      </c>
      <c r="B446" s="19">
        <v>0.75</v>
      </c>
      <c r="C446" s="2">
        <v>74.7071</v>
      </c>
      <c r="D446" s="2">
        <v>1.0146</v>
      </c>
      <c r="E446" s="10">
        <v>310.1528</v>
      </c>
      <c r="F446" s="8">
        <v>-2.5712</v>
      </c>
      <c r="G446" s="9">
        <v>60.0471</v>
      </c>
      <c r="H446" s="2">
        <v>341.0487</v>
      </c>
      <c r="I446" s="10">
        <v>46.5024</v>
      </c>
      <c r="J446" s="9">
        <v>4.5397</v>
      </c>
      <c r="K446" s="52">
        <f t="shared" si="19"/>
        <v>246713.37699368142</v>
      </c>
      <c r="L446" s="53">
        <f t="shared" si="20"/>
        <v>-292434.1717521087</v>
      </c>
      <c r="M446" s="54">
        <f t="shared" si="21"/>
        <v>-17181.201676340686</v>
      </c>
    </row>
    <row r="447" spans="1:13" ht="12.75">
      <c r="A447" s="23">
        <v>39239</v>
      </c>
      <c r="B447" s="19">
        <v>0</v>
      </c>
      <c r="C447" s="2">
        <v>74.9464</v>
      </c>
      <c r="D447" s="2">
        <v>1.0147</v>
      </c>
      <c r="E447" s="10">
        <v>313.4641</v>
      </c>
      <c r="F447" s="8">
        <v>-2.317</v>
      </c>
      <c r="G447" s="9">
        <v>59.9011</v>
      </c>
      <c r="H447" s="2">
        <v>341.0214</v>
      </c>
      <c r="I447" s="10">
        <v>46.5678</v>
      </c>
      <c r="J447" s="9">
        <v>4.5436</v>
      </c>
      <c r="K447" s="52">
        <f t="shared" si="19"/>
        <v>262602.5336375972</v>
      </c>
      <c r="L447" s="53">
        <f t="shared" si="20"/>
        <v>-277072.81352515426</v>
      </c>
      <c r="M447" s="54">
        <f t="shared" si="21"/>
        <v>-15445.92319062984</v>
      </c>
    </row>
    <row r="448" spans="1:13" ht="12.75">
      <c r="A448" s="23">
        <v>39239</v>
      </c>
      <c r="B448" s="19">
        <v>0.25</v>
      </c>
      <c r="C448" s="2">
        <v>75.1856</v>
      </c>
      <c r="D448" s="2">
        <v>1.0147</v>
      </c>
      <c r="E448" s="10">
        <v>316.789</v>
      </c>
      <c r="F448" s="8">
        <v>-2.0538</v>
      </c>
      <c r="G448" s="9">
        <v>59.7546</v>
      </c>
      <c r="H448" s="2">
        <v>340.9942</v>
      </c>
      <c r="I448" s="10">
        <v>46.6324</v>
      </c>
      <c r="J448" s="9">
        <v>4.5475</v>
      </c>
      <c r="K448" s="52">
        <f t="shared" si="19"/>
        <v>277598.3262388843</v>
      </c>
      <c r="L448" s="53">
        <f t="shared" si="20"/>
        <v>-260782.49061075188</v>
      </c>
      <c r="M448" s="54">
        <f t="shared" si="21"/>
        <v>-13658.653882653975</v>
      </c>
    </row>
    <row r="449" spans="1:13" ht="12.75">
      <c r="A449" s="23">
        <v>39239</v>
      </c>
      <c r="B449" s="19">
        <v>0.5</v>
      </c>
      <c r="C449" s="2">
        <v>75.4249</v>
      </c>
      <c r="D449" s="2">
        <v>1.0147</v>
      </c>
      <c r="E449" s="10">
        <v>320.128</v>
      </c>
      <c r="F449" s="8">
        <v>-1.7823</v>
      </c>
      <c r="G449" s="9">
        <v>59.6076</v>
      </c>
      <c r="H449" s="2">
        <v>340.9672</v>
      </c>
      <c r="I449" s="10">
        <v>46.696</v>
      </c>
      <c r="J449" s="9">
        <v>4.5513</v>
      </c>
      <c r="K449" s="52">
        <f t="shared" si="19"/>
        <v>291643.13922064955</v>
      </c>
      <c r="L449" s="53">
        <f t="shared" si="20"/>
        <v>-243609.4495553117</v>
      </c>
      <c r="M449" s="54">
        <f t="shared" si="21"/>
        <v>-11824.528046154972</v>
      </c>
    </row>
    <row r="450" spans="1:13" ht="12.75">
      <c r="A450" s="23">
        <v>39239</v>
      </c>
      <c r="B450" s="19">
        <v>0.75</v>
      </c>
      <c r="C450" s="2">
        <v>75.6641</v>
      </c>
      <c r="D450" s="2">
        <v>1.0148</v>
      </c>
      <c r="E450" s="10">
        <v>323.4812</v>
      </c>
      <c r="F450" s="8">
        <v>-1.5034</v>
      </c>
      <c r="G450" s="9">
        <v>59.4605</v>
      </c>
      <c r="H450" s="2">
        <v>340.9403</v>
      </c>
      <c r="I450" s="10">
        <v>46.7586</v>
      </c>
      <c r="J450" s="9">
        <v>4.5551</v>
      </c>
      <c r="K450" s="52">
        <f t="shared" si="19"/>
        <v>304681.6665931678</v>
      </c>
      <c r="L450" s="53">
        <f t="shared" si="20"/>
        <v>-225607.32316547402</v>
      </c>
      <c r="M450" s="54">
        <f t="shared" si="21"/>
        <v>-9950.036678733399</v>
      </c>
    </row>
    <row r="451" spans="1:13" ht="12.75">
      <c r="A451" s="23">
        <v>39240</v>
      </c>
      <c r="B451" s="19">
        <v>0</v>
      </c>
      <c r="C451" s="2">
        <v>75.9033</v>
      </c>
      <c r="D451" s="2">
        <v>1.0148</v>
      </c>
      <c r="E451" s="10">
        <v>326.8491</v>
      </c>
      <c r="F451" s="8">
        <v>-1.2179</v>
      </c>
      <c r="G451" s="9">
        <v>59.3134</v>
      </c>
      <c r="H451" s="2">
        <v>340.9134</v>
      </c>
      <c r="I451" s="10">
        <v>46.8202</v>
      </c>
      <c r="J451" s="9">
        <v>4.5589</v>
      </c>
      <c r="K451" s="52">
        <f t="shared" si="19"/>
        <v>316661.4603725059</v>
      </c>
      <c r="L451" s="53">
        <f t="shared" si="20"/>
        <v>-206830.1024894594</v>
      </c>
      <c r="M451" s="54">
        <f t="shared" si="21"/>
        <v>-8040.872211716507</v>
      </c>
    </row>
    <row r="452" spans="1:13" ht="12.75">
      <c r="A452" s="23">
        <v>39240</v>
      </c>
      <c r="B452" s="19">
        <v>0.25</v>
      </c>
      <c r="C452" s="2">
        <v>76.1425</v>
      </c>
      <c r="D452" s="2">
        <v>1.0148</v>
      </c>
      <c r="E452" s="10">
        <v>330.2321</v>
      </c>
      <c r="F452" s="8">
        <v>-0.9267</v>
      </c>
      <c r="G452" s="9">
        <v>59.1667</v>
      </c>
      <c r="H452" s="2">
        <v>340.8867</v>
      </c>
      <c r="I452" s="10">
        <v>46.8809</v>
      </c>
      <c r="J452" s="9">
        <v>4.5626</v>
      </c>
      <c r="K452" s="52">
        <f t="shared" si="19"/>
        <v>327533.8578599849</v>
      </c>
      <c r="L452" s="53">
        <f t="shared" si="20"/>
        <v>-187336.79934264402</v>
      </c>
      <c r="M452" s="54">
        <f t="shared" si="21"/>
        <v>-6103.360048109071</v>
      </c>
    </row>
    <row r="453" spans="1:13" ht="12.75">
      <c r="A453" s="23">
        <v>39240</v>
      </c>
      <c r="B453" s="19">
        <v>0.5</v>
      </c>
      <c r="C453" s="2">
        <v>76.3817</v>
      </c>
      <c r="D453" s="2">
        <v>1.0149</v>
      </c>
      <c r="E453" s="10">
        <v>333.6306</v>
      </c>
      <c r="F453" s="8">
        <v>-0.6309</v>
      </c>
      <c r="G453" s="9">
        <v>59.0206</v>
      </c>
      <c r="H453" s="2">
        <v>340.8601</v>
      </c>
      <c r="I453" s="10">
        <v>46.9406</v>
      </c>
      <c r="J453" s="9">
        <v>4.5663</v>
      </c>
      <c r="K453" s="52">
        <f t="shared" si="19"/>
        <v>337252.110247551</v>
      </c>
      <c r="L453" s="53">
        <f t="shared" si="20"/>
        <v>-167188.9606021255</v>
      </c>
      <c r="M453" s="54">
        <f t="shared" si="21"/>
        <v>-4145.021491627556</v>
      </c>
    </row>
    <row r="454" spans="1:13" ht="12.75">
      <c r="A454" s="23">
        <v>39240</v>
      </c>
      <c r="B454" s="19">
        <v>0.75</v>
      </c>
      <c r="C454" s="2">
        <v>76.6209</v>
      </c>
      <c r="D454" s="2">
        <v>1.0149</v>
      </c>
      <c r="E454" s="10">
        <v>337.0447</v>
      </c>
      <c r="F454" s="8">
        <v>-0.3313</v>
      </c>
      <c r="G454" s="9">
        <v>58.8756</v>
      </c>
      <c r="H454" s="2">
        <v>340.8337</v>
      </c>
      <c r="I454" s="10">
        <v>46.9993</v>
      </c>
      <c r="J454" s="9">
        <v>4.57</v>
      </c>
      <c r="K454" s="52">
        <f t="shared" si="19"/>
        <v>345773.63924919936</v>
      </c>
      <c r="L454" s="53">
        <f t="shared" si="20"/>
        <v>-146453.94282121139</v>
      </c>
      <c r="M454" s="54">
        <f t="shared" si="21"/>
        <v>-2171.329721991242</v>
      </c>
    </row>
    <row r="455" spans="1:13" ht="12.75">
      <c r="A455" s="23">
        <v>39241</v>
      </c>
      <c r="B455" s="19">
        <v>0</v>
      </c>
      <c r="C455" s="2">
        <v>76.8601</v>
      </c>
      <c r="D455" s="2">
        <v>1.0149</v>
      </c>
      <c r="E455" s="10">
        <v>340.475</v>
      </c>
      <c r="F455" s="8">
        <v>-0.0291</v>
      </c>
      <c r="G455" s="9">
        <v>58.732</v>
      </c>
      <c r="H455" s="2">
        <v>340.8073</v>
      </c>
      <c r="I455" s="10">
        <v>47.057</v>
      </c>
      <c r="J455" s="9">
        <v>4.5736</v>
      </c>
      <c r="K455" s="52">
        <f t="shared" si="19"/>
        <v>353059.728318687</v>
      </c>
      <c r="L455" s="53">
        <f t="shared" si="20"/>
        <v>-125198.40321710685</v>
      </c>
      <c r="M455" s="54">
        <f t="shared" si="21"/>
        <v>-190.2563566069667</v>
      </c>
    </row>
    <row r="456" spans="1:13" ht="12.75">
      <c r="A456" s="23">
        <v>39241</v>
      </c>
      <c r="B456" s="19">
        <v>0.25</v>
      </c>
      <c r="C456" s="2">
        <v>77.0993</v>
      </c>
      <c r="D456" s="2">
        <v>1.015</v>
      </c>
      <c r="E456" s="10">
        <v>343.9216</v>
      </c>
      <c r="F456" s="8">
        <v>0.2747</v>
      </c>
      <c r="G456" s="9">
        <v>58.5903</v>
      </c>
      <c r="H456" s="2">
        <v>340.7831</v>
      </c>
      <c r="I456" s="10">
        <v>47.1138</v>
      </c>
      <c r="J456" s="9">
        <v>4.5772</v>
      </c>
      <c r="K456" s="52">
        <f t="shared" si="19"/>
        <v>359075.3340156111</v>
      </c>
      <c r="L456" s="53">
        <f t="shared" si="20"/>
        <v>-103495.13980701905</v>
      </c>
      <c r="M456" s="54">
        <f t="shared" si="21"/>
        <v>1791.65395542146</v>
      </c>
    </row>
    <row r="457" spans="1:13" ht="12.75">
      <c r="A457" s="23">
        <v>39241</v>
      </c>
      <c r="B457" s="19">
        <v>0.5</v>
      </c>
      <c r="C457" s="2">
        <v>77.3385</v>
      </c>
      <c r="D457" s="2">
        <v>1.015</v>
      </c>
      <c r="E457" s="10">
        <v>347.3848</v>
      </c>
      <c r="F457" s="8">
        <v>0.579</v>
      </c>
      <c r="G457" s="9">
        <v>58.4509</v>
      </c>
      <c r="H457" s="2">
        <v>340.7591</v>
      </c>
      <c r="I457" s="10">
        <v>47.1696</v>
      </c>
      <c r="J457" s="9">
        <v>4.5807</v>
      </c>
      <c r="K457" s="52">
        <f t="shared" si="19"/>
        <v>363789.4353631459</v>
      </c>
      <c r="L457" s="53">
        <f t="shared" si="20"/>
        <v>-81417.91074966053</v>
      </c>
      <c r="M457" s="54">
        <f t="shared" si="21"/>
        <v>3767.3310928564897</v>
      </c>
    </row>
    <row r="458" spans="1:13" ht="12.75">
      <c r="A458" s="23">
        <v>39241</v>
      </c>
      <c r="B458" s="19">
        <v>0.75</v>
      </c>
      <c r="C458" s="2">
        <v>77.5776</v>
      </c>
      <c r="D458" s="2">
        <v>1.015</v>
      </c>
      <c r="E458" s="10">
        <v>350.8647</v>
      </c>
      <c r="F458" s="8">
        <v>0.8825</v>
      </c>
      <c r="G458" s="9">
        <v>58.3143</v>
      </c>
      <c r="H458" s="2">
        <v>340.7352</v>
      </c>
      <c r="I458" s="10">
        <v>47.2244</v>
      </c>
      <c r="J458" s="9">
        <v>4.5843</v>
      </c>
      <c r="K458" s="52">
        <f t="shared" si="19"/>
        <v>367175.6313120527</v>
      </c>
      <c r="L458" s="53">
        <f t="shared" si="20"/>
        <v>-59044.05153815444</v>
      </c>
      <c r="M458" s="54">
        <f t="shared" si="21"/>
        <v>5728.540979325807</v>
      </c>
    </row>
    <row r="459" spans="1:13" ht="12.75">
      <c r="A459" s="23">
        <v>39242</v>
      </c>
      <c r="B459" s="19">
        <v>0</v>
      </c>
      <c r="C459" s="2">
        <v>77.8168</v>
      </c>
      <c r="D459" s="2">
        <v>1.0151</v>
      </c>
      <c r="E459" s="10">
        <v>354.3616</v>
      </c>
      <c r="F459" s="8">
        <v>1.1842</v>
      </c>
      <c r="G459" s="9">
        <v>58.1812</v>
      </c>
      <c r="H459" s="2">
        <v>340.7113</v>
      </c>
      <c r="I459" s="10">
        <v>47.2782</v>
      </c>
      <c r="J459" s="9">
        <v>4.5877</v>
      </c>
      <c r="K459" s="52">
        <f t="shared" si="19"/>
        <v>369213.5595370885</v>
      </c>
      <c r="L459" s="53">
        <f t="shared" si="20"/>
        <v>-36451.55076167062</v>
      </c>
      <c r="M459" s="54">
        <f t="shared" si="21"/>
        <v>7669.167553421376</v>
      </c>
    </row>
    <row r="460" spans="1:13" ht="12.75">
      <c r="A460" s="23">
        <v>39242</v>
      </c>
      <c r="B460" s="19">
        <v>0.25</v>
      </c>
      <c r="C460" s="2">
        <v>78.0559</v>
      </c>
      <c r="D460" s="2">
        <v>1.0151</v>
      </c>
      <c r="E460" s="10">
        <v>357.8753</v>
      </c>
      <c r="F460" s="8">
        <v>1.4828</v>
      </c>
      <c r="G460" s="9">
        <v>58.052</v>
      </c>
      <c r="H460" s="2">
        <v>340.6874</v>
      </c>
      <c r="I460" s="10">
        <v>47.331</v>
      </c>
      <c r="J460" s="9">
        <v>4.5912</v>
      </c>
      <c r="K460" s="52">
        <f aca="true" t="shared" si="22" ref="K460:K523">G460*COS(RADIANS(F460))*COS(RADIANS(E460))*$I$3</f>
        <v>369885.3264223283</v>
      </c>
      <c r="L460" s="53">
        <f aca="true" t="shared" si="23" ref="L460:L523">G460*COS(RADIANS(F460))*SIN(RADIANS(E460))*$I$3</f>
        <v>-13722.75234306637</v>
      </c>
      <c r="M460" s="54">
        <f aca="true" t="shared" si="24" ref="M460:M523">G460*SIN(RADIANS(F460))*$I$3</f>
        <v>9581.261628683082</v>
      </c>
    </row>
    <row r="461" spans="1:13" ht="12.75">
      <c r="A461" s="23">
        <v>39242</v>
      </c>
      <c r="B461" s="19">
        <v>0.5</v>
      </c>
      <c r="C461" s="2">
        <v>78.295</v>
      </c>
      <c r="D461" s="2">
        <v>1.0151</v>
      </c>
      <c r="E461" s="10">
        <v>1.4059</v>
      </c>
      <c r="F461" s="8">
        <v>1.7772</v>
      </c>
      <c r="G461" s="9">
        <v>57.9275</v>
      </c>
      <c r="H461" s="2">
        <v>340.6635</v>
      </c>
      <c r="I461" s="10">
        <v>47.3828</v>
      </c>
      <c r="J461" s="9">
        <v>4.5946</v>
      </c>
      <c r="K461" s="52">
        <f t="shared" si="22"/>
        <v>369180.81429468666</v>
      </c>
      <c r="L461" s="53">
        <f t="shared" si="23"/>
        <v>9060.623744002927</v>
      </c>
      <c r="M461" s="54">
        <f t="shared" si="24"/>
        <v>11458.370566001902</v>
      </c>
    </row>
    <row r="462" spans="1:13" ht="12.75">
      <c r="A462" s="23">
        <v>39242</v>
      </c>
      <c r="B462" s="19">
        <v>0.75</v>
      </c>
      <c r="C462" s="2">
        <v>78.5341</v>
      </c>
      <c r="D462" s="2">
        <v>1.0152</v>
      </c>
      <c r="E462" s="10">
        <v>4.9533</v>
      </c>
      <c r="F462" s="8">
        <v>2.0659</v>
      </c>
      <c r="G462" s="9">
        <v>57.8081</v>
      </c>
      <c r="H462" s="2">
        <v>340.6397</v>
      </c>
      <c r="I462" s="10">
        <v>47.4337</v>
      </c>
      <c r="J462" s="9">
        <v>4.598</v>
      </c>
      <c r="K462" s="52">
        <f t="shared" si="22"/>
        <v>367092.423462379</v>
      </c>
      <c r="L462" s="53">
        <f t="shared" si="23"/>
        <v>31814.95118465633</v>
      </c>
      <c r="M462" s="54">
        <f t="shared" si="24"/>
        <v>13291.539883319765</v>
      </c>
    </row>
    <row r="463" spans="1:13" ht="12.75">
      <c r="A463" s="23">
        <v>39243</v>
      </c>
      <c r="B463" s="19">
        <v>0</v>
      </c>
      <c r="C463" s="2">
        <v>78.7733</v>
      </c>
      <c r="D463" s="2">
        <v>1.0152</v>
      </c>
      <c r="E463" s="10">
        <v>8.517</v>
      </c>
      <c r="F463" s="8">
        <v>2.3479</v>
      </c>
      <c r="G463" s="9">
        <v>57.6947</v>
      </c>
      <c r="H463" s="2">
        <v>340.6159</v>
      </c>
      <c r="I463" s="10">
        <v>47.4835</v>
      </c>
      <c r="J463" s="9">
        <v>4.6013</v>
      </c>
      <c r="K463" s="52">
        <f t="shared" si="22"/>
        <v>363621.20517053024</v>
      </c>
      <c r="L463" s="53">
        <f t="shared" si="23"/>
        <v>54453.85645878969</v>
      </c>
      <c r="M463" s="54">
        <f t="shared" si="24"/>
        <v>15075.279612162862</v>
      </c>
    </row>
    <row r="464" spans="1:13" ht="12.75">
      <c r="A464" s="23">
        <v>39243</v>
      </c>
      <c r="B464" s="19">
        <v>0.25</v>
      </c>
      <c r="C464" s="2">
        <v>79.0124</v>
      </c>
      <c r="D464" s="2">
        <v>1.0152</v>
      </c>
      <c r="E464" s="10">
        <v>12.0968</v>
      </c>
      <c r="F464" s="8">
        <v>2.6217</v>
      </c>
      <c r="G464" s="9">
        <v>57.5879</v>
      </c>
      <c r="H464" s="2">
        <v>340.592</v>
      </c>
      <c r="I464" s="10">
        <v>47.5323</v>
      </c>
      <c r="J464" s="9">
        <v>4.6046</v>
      </c>
      <c r="K464" s="52">
        <f t="shared" si="22"/>
        <v>358771.775407277</v>
      </c>
      <c r="L464" s="53">
        <f t="shared" si="23"/>
        <v>76893.04593156386</v>
      </c>
      <c r="M464" s="54">
        <f t="shared" si="24"/>
        <v>16800.95975203443</v>
      </c>
    </row>
    <row r="465" spans="1:13" ht="12.75">
      <c r="A465" s="23">
        <v>39243</v>
      </c>
      <c r="B465" s="19">
        <v>0.5</v>
      </c>
      <c r="C465" s="2">
        <v>79.2514</v>
      </c>
      <c r="D465" s="2">
        <v>1.0152</v>
      </c>
      <c r="E465" s="10">
        <v>15.6921</v>
      </c>
      <c r="F465" s="8">
        <v>2.8863</v>
      </c>
      <c r="G465" s="9">
        <v>57.4885</v>
      </c>
      <c r="H465" s="2">
        <v>340.5683</v>
      </c>
      <c r="I465" s="10">
        <v>47.5801</v>
      </c>
      <c r="J465" s="9">
        <v>4.6079</v>
      </c>
      <c r="K465" s="52">
        <f t="shared" si="22"/>
        <v>352555.7613438285</v>
      </c>
      <c r="L465" s="53">
        <f t="shared" si="23"/>
        <v>99046.50574915641</v>
      </c>
      <c r="M465" s="54">
        <f t="shared" si="24"/>
        <v>18463.335548800038</v>
      </c>
    </row>
    <row r="466" spans="1:13" ht="12.75">
      <c r="A466" s="23">
        <v>39243</v>
      </c>
      <c r="B466" s="19">
        <v>0.75</v>
      </c>
      <c r="C466" s="2">
        <v>79.4905</v>
      </c>
      <c r="D466" s="2">
        <v>1.0153</v>
      </c>
      <c r="E466" s="10">
        <v>19.3022</v>
      </c>
      <c r="F466" s="8">
        <v>3.1403</v>
      </c>
      <c r="G466" s="9">
        <v>57.397</v>
      </c>
      <c r="H466" s="2">
        <v>340.5445</v>
      </c>
      <c r="I466" s="10">
        <v>47.6269</v>
      </c>
      <c r="J466" s="9">
        <v>4.6111</v>
      </c>
      <c r="K466" s="52">
        <f t="shared" si="22"/>
        <v>344988.9455537035</v>
      </c>
      <c r="L466" s="53">
        <f t="shared" si="23"/>
        <v>120828.28188573314</v>
      </c>
      <c r="M466" s="54">
        <f t="shared" si="24"/>
        <v>20054.61324303423</v>
      </c>
    </row>
    <row r="467" spans="1:13" ht="12.75">
      <c r="A467" s="23">
        <v>39244</v>
      </c>
      <c r="B467" s="19">
        <v>0</v>
      </c>
      <c r="C467" s="2">
        <v>79.7296</v>
      </c>
      <c r="D467" s="2">
        <v>1.0153</v>
      </c>
      <c r="E467" s="10">
        <v>22.9264</v>
      </c>
      <c r="F467" s="8">
        <v>3.3825</v>
      </c>
      <c r="G467" s="9">
        <v>57.3142</v>
      </c>
      <c r="H467" s="2">
        <v>340.5207</v>
      </c>
      <c r="I467" s="10">
        <v>47.6727</v>
      </c>
      <c r="J467" s="9">
        <v>4.6143</v>
      </c>
      <c r="K467" s="52">
        <f t="shared" si="22"/>
        <v>336094.5744253524</v>
      </c>
      <c r="L467" s="53">
        <f t="shared" si="23"/>
        <v>142154.43625117844</v>
      </c>
      <c r="M467" s="54">
        <f t="shared" si="24"/>
        <v>21568.460997558075</v>
      </c>
    </row>
    <row r="468" spans="1:13" ht="12.75">
      <c r="A468" s="23">
        <v>39244</v>
      </c>
      <c r="B468" s="19">
        <v>0.25</v>
      </c>
      <c r="C468" s="2">
        <v>79.9687</v>
      </c>
      <c r="D468" s="2">
        <v>1.0153</v>
      </c>
      <c r="E468" s="10">
        <v>26.5636</v>
      </c>
      <c r="F468" s="8">
        <v>3.6118</v>
      </c>
      <c r="G468" s="9">
        <v>57.2407</v>
      </c>
      <c r="H468" s="2">
        <v>340.497</v>
      </c>
      <c r="I468" s="10">
        <v>47.7174</v>
      </c>
      <c r="J468" s="9">
        <v>4.6175</v>
      </c>
      <c r="K468" s="52">
        <f t="shared" si="22"/>
        <v>325901.24008471303</v>
      </c>
      <c r="L468" s="53">
        <f t="shared" si="23"/>
        <v>162940.30221388335</v>
      </c>
      <c r="M468" s="54">
        <f t="shared" si="24"/>
        <v>22999.181280449196</v>
      </c>
    </row>
    <row r="469" spans="1:13" ht="12.75">
      <c r="A469" s="23">
        <v>39244</v>
      </c>
      <c r="B469" s="19">
        <v>0.5</v>
      </c>
      <c r="C469" s="2">
        <v>80.2077</v>
      </c>
      <c r="D469" s="2">
        <v>1.0154</v>
      </c>
      <c r="E469" s="10">
        <v>30.2128</v>
      </c>
      <c r="F469" s="8">
        <v>3.827</v>
      </c>
      <c r="G469" s="9">
        <v>57.1774</v>
      </c>
      <c r="H469" s="2">
        <v>340.4733</v>
      </c>
      <c r="I469" s="10">
        <v>47.7611</v>
      </c>
      <c r="J469" s="9">
        <v>4.6206</v>
      </c>
      <c r="K469" s="52">
        <f t="shared" si="22"/>
        <v>314444.72688410326</v>
      </c>
      <c r="L469" s="53">
        <f t="shared" si="23"/>
        <v>183105.25682344454</v>
      </c>
      <c r="M469" s="54">
        <f t="shared" si="24"/>
        <v>24340.6014472302</v>
      </c>
    </row>
    <row r="470" spans="1:13" ht="12.75">
      <c r="A470" s="23">
        <v>39244</v>
      </c>
      <c r="B470" s="19">
        <v>0.75</v>
      </c>
      <c r="C470" s="2">
        <v>80.4468</v>
      </c>
      <c r="D470" s="2">
        <v>1.0154</v>
      </c>
      <c r="E470" s="10">
        <v>33.8727</v>
      </c>
      <c r="F470" s="8">
        <v>4.027</v>
      </c>
      <c r="G470" s="9">
        <v>57.1248</v>
      </c>
      <c r="H470" s="2">
        <v>340.4496</v>
      </c>
      <c r="I470" s="10">
        <v>47.8039</v>
      </c>
      <c r="J470" s="9">
        <v>4.6237</v>
      </c>
      <c r="K470" s="52">
        <f t="shared" si="22"/>
        <v>301764.8638926534</v>
      </c>
      <c r="L470" s="53">
        <f t="shared" si="23"/>
        <v>202568.9317232677</v>
      </c>
      <c r="M470" s="54">
        <f t="shared" si="24"/>
        <v>25587.04405494536</v>
      </c>
    </row>
    <row r="471" spans="1:13" ht="12.75">
      <c r="A471" s="23">
        <v>39245</v>
      </c>
      <c r="B471" s="19">
        <v>0</v>
      </c>
      <c r="C471" s="2">
        <v>80.6858</v>
      </c>
      <c r="D471" s="2">
        <v>1.0154</v>
      </c>
      <c r="E471" s="10">
        <v>37.5419</v>
      </c>
      <c r="F471" s="8">
        <v>4.2108</v>
      </c>
      <c r="G471" s="9">
        <v>57.0834</v>
      </c>
      <c r="H471" s="2">
        <v>340.4259</v>
      </c>
      <c r="I471" s="10">
        <v>47.8455</v>
      </c>
      <c r="J471" s="9">
        <v>4.6268</v>
      </c>
      <c r="K471" s="52">
        <f t="shared" si="22"/>
        <v>287907.3513054959</v>
      </c>
      <c r="L471" s="53">
        <f t="shared" si="23"/>
        <v>221253.7798999289</v>
      </c>
      <c r="M471" s="54">
        <f t="shared" si="24"/>
        <v>26733.43995233573</v>
      </c>
    </row>
    <row r="472" spans="1:13" ht="12.75">
      <c r="A472" s="23">
        <v>39245</v>
      </c>
      <c r="B472" s="19">
        <v>0.25</v>
      </c>
      <c r="C472" s="2">
        <v>80.9249</v>
      </c>
      <c r="D472" s="2">
        <v>1.0155</v>
      </c>
      <c r="E472" s="10">
        <v>41.2189</v>
      </c>
      <c r="F472" s="8">
        <v>4.3775</v>
      </c>
      <c r="G472" s="9">
        <v>57.0539</v>
      </c>
      <c r="H472" s="2">
        <v>340.4023</v>
      </c>
      <c r="I472" s="10">
        <v>47.8862</v>
      </c>
      <c r="J472" s="9">
        <v>4.6298</v>
      </c>
      <c r="K472" s="52">
        <f t="shared" si="22"/>
        <v>272924.5146135863</v>
      </c>
      <c r="L472" s="53">
        <f t="shared" si="23"/>
        <v>239086.42269946207</v>
      </c>
      <c r="M472" s="54">
        <f t="shared" si="24"/>
        <v>27775.399321360906</v>
      </c>
    </row>
    <row r="473" spans="1:13" ht="12.75">
      <c r="A473" s="23">
        <v>39245</v>
      </c>
      <c r="B473" s="19">
        <v>0.5</v>
      </c>
      <c r="C473" s="2">
        <v>81.1639</v>
      </c>
      <c r="D473" s="2">
        <v>1.0155</v>
      </c>
      <c r="E473" s="10">
        <v>44.9019</v>
      </c>
      <c r="F473" s="8">
        <v>4.5261</v>
      </c>
      <c r="G473" s="9">
        <v>57.0368</v>
      </c>
      <c r="H473" s="2">
        <v>340.3786</v>
      </c>
      <c r="I473" s="10">
        <v>47.9258</v>
      </c>
      <c r="J473" s="9">
        <v>4.6328</v>
      </c>
      <c r="K473" s="52">
        <f t="shared" si="22"/>
        <v>256873.94006089063</v>
      </c>
      <c r="L473" s="53">
        <f t="shared" si="23"/>
        <v>255995.82001339388</v>
      </c>
      <c r="M473" s="54">
        <f t="shared" si="24"/>
        <v>28707.735276224594</v>
      </c>
    </row>
    <row r="474" spans="1:13" ht="12.75">
      <c r="A474" s="23">
        <v>39245</v>
      </c>
      <c r="B474" s="19">
        <v>0.75</v>
      </c>
      <c r="C474" s="2">
        <v>81.4029</v>
      </c>
      <c r="D474" s="2">
        <v>1.0155</v>
      </c>
      <c r="E474" s="10">
        <v>48.5892</v>
      </c>
      <c r="F474" s="8">
        <v>4.6561</v>
      </c>
      <c r="G474" s="9">
        <v>57.0325</v>
      </c>
      <c r="H474" s="2">
        <v>340.355</v>
      </c>
      <c r="I474" s="10">
        <v>47.9808</v>
      </c>
      <c r="J474" s="9">
        <v>4.6367</v>
      </c>
      <c r="K474" s="52">
        <f t="shared" si="22"/>
        <v>239817.02608661208</v>
      </c>
      <c r="L474" s="53">
        <f t="shared" si="23"/>
        <v>271915.67894037534</v>
      </c>
      <c r="M474" s="54">
        <f t="shared" si="24"/>
        <v>29528.270690910704</v>
      </c>
    </row>
    <row r="475" spans="1:13" ht="12.75">
      <c r="A475" s="23">
        <v>39246</v>
      </c>
      <c r="B475" s="19">
        <v>0</v>
      </c>
      <c r="C475" s="2">
        <v>81.6419</v>
      </c>
      <c r="D475" s="2">
        <v>1.0155</v>
      </c>
      <c r="E475" s="10">
        <v>52.2788</v>
      </c>
      <c r="F475" s="8">
        <v>4.7666</v>
      </c>
      <c r="G475" s="9">
        <v>57.0413</v>
      </c>
      <c r="H475" s="2">
        <v>340.3314</v>
      </c>
      <c r="I475" s="10">
        <v>48.1135</v>
      </c>
      <c r="J475" s="9">
        <v>4.6457</v>
      </c>
      <c r="K475" s="52">
        <f t="shared" si="22"/>
        <v>221820.8354645001</v>
      </c>
      <c r="L475" s="53">
        <f t="shared" si="23"/>
        <v>286783.25433084846</v>
      </c>
      <c r="M475" s="54">
        <f t="shared" si="24"/>
        <v>30232.110107040444</v>
      </c>
    </row>
    <row r="476" spans="1:13" ht="12.75">
      <c r="A476" s="23">
        <v>39246</v>
      </c>
      <c r="B476" s="19">
        <v>0.25</v>
      </c>
      <c r="C476" s="2">
        <v>81.8809</v>
      </c>
      <c r="D476" s="2">
        <v>1.0156</v>
      </c>
      <c r="E476" s="10">
        <v>55.9689</v>
      </c>
      <c r="F476" s="8">
        <v>4.8572</v>
      </c>
      <c r="G476" s="9">
        <v>57.0636</v>
      </c>
      <c r="H476" s="2">
        <v>340.3079</v>
      </c>
      <c r="I476" s="10">
        <v>48.2433</v>
      </c>
      <c r="J476" s="9">
        <v>4.6546</v>
      </c>
      <c r="K476" s="52">
        <f t="shared" si="22"/>
        <v>202955.9165853965</v>
      </c>
      <c r="L476" s="53">
        <f t="shared" si="23"/>
        <v>300542.5006431456</v>
      </c>
      <c r="M476" s="54">
        <f t="shared" si="24"/>
        <v>30817.418522959142</v>
      </c>
    </row>
    <row r="477" spans="1:13" ht="12.75">
      <c r="A477" s="23">
        <v>39246</v>
      </c>
      <c r="B477" s="19">
        <v>0.5</v>
      </c>
      <c r="C477" s="2">
        <v>82.1199</v>
      </c>
      <c r="D477" s="2">
        <v>1.0156</v>
      </c>
      <c r="E477" s="10">
        <v>59.6573</v>
      </c>
      <c r="F477" s="8">
        <v>4.9275</v>
      </c>
      <c r="G477" s="9">
        <v>57.0995</v>
      </c>
      <c r="H477" s="2">
        <v>340.2843</v>
      </c>
      <c r="I477" s="10">
        <v>48.3701</v>
      </c>
      <c r="J477" s="9">
        <v>4.6633</v>
      </c>
      <c r="K477" s="52">
        <f t="shared" si="22"/>
        <v>183297.5507737523</v>
      </c>
      <c r="L477" s="53">
        <f t="shared" si="23"/>
        <v>313140.19657902844</v>
      </c>
      <c r="M477" s="54">
        <f t="shared" si="24"/>
        <v>31282.02563215396</v>
      </c>
    </row>
    <row r="478" spans="1:13" ht="12.75">
      <c r="A478" s="23">
        <v>39246</v>
      </c>
      <c r="B478" s="19">
        <v>0.75</v>
      </c>
      <c r="C478" s="2">
        <v>82.3588</v>
      </c>
      <c r="D478" s="2">
        <v>1.0156</v>
      </c>
      <c r="E478" s="10">
        <v>63.3419</v>
      </c>
      <c r="F478" s="8">
        <v>4.9772</v>
      </c>
      <c r="G478" s="9">
        <v>57.1493</v>
      </c>
      <c r="H478" s="2">
        <v>340.2608</v>
      </c>
      <c r="I478" s="10">
        <v>48.4939</v>
      </c>
      <c r="J478" s="9">
        <v>4.6718</v>
      </c>
      <c r="K478" s="52">
        <f t="shared" si="22"/>
        <v>162924.7301936252</v>
      </c>
      <c r="L478" s="53">
        <f t="shared" si="23"/>
        <v>324530.78671102447</v>
      </c>
      <c r="M478" s="54">
        <f t="shared" si="24"/>
        <v>31624.311393411564</v>
      </c>
    </row>
    <row r="479" spans="1:13" ht="12.75">
      <c r="A479" s="23">
        <v>39247</v>
      </c>
      <c r="B479" s="19">
        <v>0</v>
      </c>
      <c r="C479" s="2">
        <v>82.5978</v>
      </c>
      <c r="D479" s="2">
        <v>1.0156</v>
      </c>
      <c r="E479" s="10">
        <v>67.0206</v>
      </c>
      <c r="F479" s="8">
        <v>5.0062</v>
      </c>
      <c r="G479" s="9">
        <v>57.2128</v>
      </c>
      <c r="H479" s="2">
        <v>340.2373</v>
      </c>
      <c r="I479" s="10">
        <v>48.6148</v>
      </c>
      <c r="J479" s="9">
        <v>4.6801</v>
      </c>
      <c r="K479" s="52">
        <f t="shared" si="22"/>
        <v>141917.95184691396</v>
      </c>
      <c r="L479" s="53">
        <f t="shared" si="23"/>
        <v>334672.24092249555</v>
      </c>
      <c r="M479" s="54">
        <f t="shared" si="24"/>
        <v>31843.447623263302</v>
      </c>
    </row>
    <row r="480" spans="1:13" ht="12.75">
      <c r="A480" s="23">
        <v>39247</v>
      </c>
      <c r="B480" s="19">
        <v>0.25</v>
      </c>
      <c r="C480" s="2">
        <v>82.8368</v>
      </c>
      <c r="D480" s="2">
        <v>1.0157</v>
      </c>
      <c r="E480" s="10">
        <v>70.6913</v>
      </c>
      <c r="F480" s="8">
        <v>5.0143</v>
      </c>
      <c r="G480" s="9">
        <v>57.2901</v>
      </c>
      <c r="H480" s="2">
        <v>340.2138</v>
      </c>
      <c r="I480" s="10">
        <v>48.7328</v>
      </c>
      <c r="J480" s="9">
        <v>4.6883</v>
      </c>
      <c r="K480" s="52">
        <f t="shared" si="22"/>
        <v>120361.33516490026</v>
      </c>
      <c r="L480" s="53">
        <f t="shared" si="23"/>
        <v>343530.79076622555</v>
      </c>
      <c r="M480" s="54">
        <f t="shared" si="24"/>
        <v>31937.931619163897</v>
      </c>
    </row>
    <row r="481" spans="1:13" ht="12.75">
      <c r="A481" s="23">
        <v>39247</v>
      </c>
      <c r="B481" s="19">
        <v>0.5</v>
      </c>
      <c r="C481" s="2">
        <v>83.0757</v>
      </c>
      <c r="D481" s="2">
        <v>1.0157</v>
      </c>
      <c r="E481" s="10">
        <v>74.3518</v>
      </c>
      <c r="F481" s="8">
        <v>5.0018</v>
      </c>
      <c r="G481" s="9">
        <v>57.3809</v>
      </c>
      <c r="H481" s="2">
        <v>340.1903</v>
      </c>
      <c r="I481" s="10">
        <v>48.8478</v>
      </c>
      <c r="J481" s="9">
        <v>4.6964</v>
      </c>
      <c r="K481" s="52">
        <f t="shared" si="22"/>
        <v>98340.78330985877</v>
      </c>
      <c r="L481" s="53">
        <f t="shared" si="23"/>
        <v>351076.57908714</v>
      </c>
      <c r="M481" s="54">
        <f t="shared" si="24"/>
        <v>31909.010179221536</v>
      </c>
    </row>
    <row r="482" spans="1:13" ht="12.75">
      <c r="A482" s="23">
        <v>39247</v>
      </c>
      <c r="B482" s="19">
        <v>0.75</v>
      </c>
      <c r="C482" s="2">
        <v>83.3146</v>
      </c>
      <c r="D482" s="2">
        <v>1.0157</v>
      </c>
      <c r="E482" s="10">
        <v>78.0002</v>
      </c>
      <c r="F482" s="8">
        <v>4.9689</v>
      </c>
      <c r="G482" s="9">
        <v>57.485</v>
      </c>
      <c r="H482" s="2">
        <v>340.1668</v>
      </c>
      <c r="I482" s="10">
        <v>48.96</v>
      </c>
      <c r="J482" s="9">
        <v>4.7042</v>
      </c>
      <c r="K482" s="52">
        <f t="shared" si="22"/>
        <v>75942.54499618022</v>
      </c>
      <c r="L482" s="53">
        <f t="shared" si="23"/>
        <v>357287.71633967885</v>
      </c>
      <c r="M482" s="54">
        <f t="shared" si="24"/>
        <v>31757.161920198952</v>
      </c>
    </row>
    <row r="483" spans="1:13" ht="12.75">
      <c r="A483" s="23">
        <v>39248</v>
      </c>
      <c r="B483" s="19">
        <v>0</v>
      </c>
      <c r="C483" s="2">
        <v>83.5536</v>
      </c>
      <c r="D483" s="2">
        <v>1.0157</v>
      </c>
      <c r="E483" s="10">
        <v>81.6344</v>
      </c>
      <c r="F483" s="8">
        <v>4.916</v>
      </c>
      <c r="G483" s="9">
        <v>57.6021</v>
      </c>
      <c r="H483" s="2">
        <v>340.1434</v>
      </c>
      <c r="I483" s="10">
        <v>49.0692</v>
      </c>
      <c r="J483" s="9">
        <v>4.712</v>
      </c>
      <c r="K483" s="52">
        <f>G483*COS(RADIANS(F483))*COS(RADIANS(E483))*$I$3</f>
        <v>53255.21381425292</v>
      </c>
      <c r="L483" s="53">
        <f>G483*COS(RADIANS(F483))*SIN(RADIANS(E483))*$I$3</f>
        <v>362148.01766344346</v>
      </c>
      <c r="M483" s="54">
        <f t="shared" si="24"/>
        <v>31483.906753723615</v>
      </c>
    </row>
    <row r="484" spans="1:13" ht="12.75">
      <c r="A484" s="23">
        <v>39248</v>
      </c>
      <c r="B484" s="19">
        <v>0.25</v>
      </c>
      <c r="C484" s="2">
        <v>83.7925</v>
      </c>
      <c r="D484" s="2">
        <v>1.0158</v>
      </c>
      <c r="E484" s="10">
        <v>85.2524</v>
      </c>
      <c r="F484" s="8">
        <v>4.8434</v>
      </c>
      <c r="G484" s="9">
        <v>57.7316</v>
      </c>
      <c r="H484" s="2">
        <v>340.12</v>
      </c>
      <c r="I484" s="10">
        <v>49.1756</v>
      </c>
      <c r="J484" s="9">
        <v>4.7195</v>
      </c>
      <c r="K484" s="52">
        <f>G484*COS(RADIANS(F484))*COS(RADIANS(E484))*$I$3</f>
        <v>30367.46092380051</v>
      </c>
      <c r="L484" s="53">
        <f>G484*COS(RADIANS(F484))*SIN(RADIANS(E484))*$I$3</f>
        <v>365646.51936669607</v>
      </c>
      <c r="M484" s="54">
        <f t="shared" si="24"/>
        <v>31089.80426049703</v>
      </c>
    </row>
    <row r="485" spans="1:13" ht="12.75">
      <c r="A485" s="23">
        <v>39248</v>
      </c>
      <c r="B485" s="19">
        <v>0.5</v>
      </c>
      <c r="C485" s="2">
        <v>84.0314</v>
      </c>
      <c r="D485" s="2">
        <v>1.0158</v>
      </c>
      <c r="E485" s="10">
        <v>88.8526</v>
      </c>
      <c r="F485" s="8">
        <v>4.7519</v>
      </c>
      <c r="G485" s="9">
        <v>57.873</v>
      </c>
      <c r="H485" s="2">
        <v>340.0966</v>
      </c>
      <c r="I485" s="10">
        <v>49.2791</v>
      </c>
      <c r="J485" s="9">
        <v>4.727</v>
      </c>
      <c r="K485" s="52">
        <f t="shared" si="22"/>
        <v>7366.1045842206</v>
      </c>
      <c r="L485" s="53">
        <f t="shared" si="23"/>
        <v>367779.57455127826</v>
      </c>
      <c r="M485" s="54">
        <f t="shared" si="24"/>
        <v>30578.537636420548</v>
      </c>
    </row>
    <row r="486" spans="1:13" ht="12.75">
      <c r="A486" s="23">
        <v>39248</v>
      </c>
      <c r="B486" s="19">
        <v>0.75</v>
      </c>
      <c r="C486" s="2">
        <v>84.2702</v>
      </c>
      <c r="D486" s="2">
        <v>1.0158</v>
      </c>
      <c r="E486" s="10">
        <v>92.4333</v>
      </c>
      <c r="F486" s="8">
        <v>4.642</v>
      </c>
      <c r="G486" s="9">
        <v>58.0257</v>
      </c>
      <c r="H486" s="2">
        <v>340.0732</v>
      </c>
      <c r="I486" s="10">
        <v>49.3797</v>
      </c>
      <c r="J486" s="9">
        <v>4.7342</v>
      </c>
      <c r="K486" s="52">
        <f t="shared" si="22"/>
        <v>-15661.378890888864</v>
      </c>
      <c r="L486" s="53">
        <f t="shared" si="23"/>
        <v>368549.4449303711</v>
      </c>
      <c r="M486" s="54">
        <f t="shared" si="24"/>
        <v>29951.716855748462</v>
      </c>
    </row>
    <row r="487" spans="1:13" ht="12.75">
      <c r="A487" s="23">
        <v>39249</v>
      </c>
      <c r="B487" s="19">
        <v>0</v>
      </c>
      <c r="C487" s="2">
        <v>84.5091</v>
      </c>
      <c r="D487" s="2">
        <v>1.0158</v>
      </c>
      <c r="E487" s="10">
        <v>95.9929</v>
      </c>
      <c r="F487" s="8">
        <v>4.5147</v>
      </c>
      <c r="G487" s="9">
        <v>58.1889</v>
      </c>
      <c r="H487" s="2">
        <v>340.0498</v>
      </c>
      <c r="I487" s="10">
        <v>49.4775</v>
      </c>
      <c r="J487" s="9">
        <v>4.7413</v>
      </c>
      <c r="K487" s="52">
        <f t="shared" si="22"/>
        <v>-38628.40568406393</v>
      </c>
      <c r="L487" s="53">
        <f t="shared" si="23"/>
        <v>367963.3472144422</v>
      </c>
      <c r="M487" s="54">
        <f t="shared" si="24"/>
        <v>29213.995205426007</v>
      </c>
    </row>
    <row r="488" spans="1:13" ht="12.75">
      <c r="A488" s="23">
        <v>39249</v>
      </c>
      <c r="B488" s="19">
        <v>0.25</v>
      </c>
      <c r="C488" s="2">
        <v>84.748</v>
      </c>
      <c r="D488" s="2">
        <v>1.0159</v>
      </c>
      <c r="E488" s="10">
        <v>99.5301</v>
      </c>
      <c r="F488" s="8">
        <v>4.3706</v>
      </c>
      <c r="G488" s="9">
        <v>58.3619</v>
      </c>
      <c r="H488" s="2">
        <v>340.0265</v>
      </c>
      <c r="I488" s="10">
        <v>49.5725</v>
      </c>
      <c r="J488" s="9">
        <v>4.7483</v>
      </c>
      <c r="K488" s="52">
        <f t="shared" si="22"/>
        <v>-61451.02405198795</v>
      </c>
      <c r="L488" s="53">
        <f t="shared" si="23"/>
        <v>366035.4496331116</v>
      </c>
      <c r="M488" s="54">
        <f t="shared" si="24"/>
        <v>28367.472011858066</v>
      </c>
    </row>
    <row r="489" spans="1:13" ht="12.75">
      <c r="A489" s="23">
        <v>39249</v>
      </c>
      <c r="B489" s="19">
        <v>0.5</v>
      </c>
      <c r="C489" s="2">
        <v>84.9868</v>
      </c>
      <c r="D489" s="2">
        <v>1.0159</v>
      </c>
      <c r="E489" s="10">
        <v>103.0436</v>
      </c>
      <c r="F489" s="8">
        <v>4.2108</v>
      </c>
      <c r="G489" s="9">
        <v>58.5439</v>
      </c>
      <c r="H489" s="2">
        <v>340.0032</v>
      </c>
      <c r="I489" s="10">
        <v>49.6646</v>
      </c>
      <c r="J489" s="9">
        <v>4.7551</v>
      </c>
      <c r="K489" s="52">
        <f t="shared" si="22"/>
        <v>-84046.34501428956</v>
      </c>
      <c r="L489" s="53">
        <f t="shared" si="23"/>
        <v>362784.98542637983</v>
      </c>
      <c r="M489" s="54">
        <f t="shared" si="24"/>
        <v>27417.424947104548</v>
      </c>
    </row>
    <row r="490" spans="1:13" ht="12.75">
      <c r="A490" s="23">
        <v>39249</v>
      </c>
      <c r="B490" s="19">
        <v>0.75</v>
      </c>
      <c r="C490" s="2">
        <v>85.2257</v>
      </c>
      <c r="D490" s="2">
        <v>1.0159</v>
      </c>
      <c r="E490" s="10">
        <v>106.5326</v>
      </c>
      <c r="F490" s="8">
        <v>4.0361</v>
      </c>
      <c r="G490" s="9">
        <v>58.7338</v>
      </c>
      <c r="H490" s="2">
        <v>339.9798</v>
      </c>
      <c r="I490" s="10">
        <v>49.7539</v>
      </c>
      <c r="J490" s="9">
        <v>4.7617</v>
      </c>
      <c r="K490" s="52">
        <f t="shared" si="22"/>
        <v>-106335.64241269272</v>
      </c>
      <c r="L490" s="53">
        <f t="shared" si="23"/>
        <v>358234.5004662131</v>
      </c>
      <c r="M490" s="54">
        <f t="shared" si="24"/>
        <v>26367.089559441538</v>
      </c>
    </row>
    <row r="491" spans="1:13" ht="12.75">
      <c r="A491" s="23">
        <v>39250</v>
      </c>
      <c r="B491" s="19">
        <v>0</v>
      </c>
      <c r="C491" s="2">
        <v>85.4645</v>
      </c>
      <c r="D491" s="2">
        <v>1.0159</v>
      </c>
      <c r="E491" s="10">
        <v>109.996</v>
      </c>
      <c r="F491" s="8">
        <v>3.8477</v>
      </c>
      <c r="G491" s="9">
        <v>58.9308</v>
      </c>
      <c r="H491" s="2">
        <v>339.9566</v>
      </c>
      <c r="I491" s="10">
        <v>49.8404</v>
      </c>
      <c r="J491" s="9">
        <v>4.7682</v>
      </c>
      <c r="K491" s="52">
        <f t="shared" si="22"/>
        <v>-128240.36067976838</v>
      </c>
      <c r="L491" s="53">
        <f t="shared" si="23"/>
        <v>352414.04467271717</v>
      </c>
      <c r="M491" s="54">
        <f t="shared" si="24"/>
        <v>25222.52007004907</v>
      </c>
    </row>
    <row r="492" spans="1:13" ht="12.75">
      <c r="A492" s="23">
        <v>39250</v>
      </c>
      <c r="B492" s="19">
        <v>0.25</v>
      </c>
      <c r="C492" s="2">
        <v>85.7033</v>
      </c>
      <c r="D492" s="2">
        <v>1.0159</v>
      </c>
      <c r="E492" s="10">
        <v>113.4334</v>
      </c>
      <c r="F492" s="8">
        <v>3.6465</v>
      </c>
      <c r="G492" s="9">
        <v>59.1338</v>
      </c>
      <c r="H492" s="2">
        <v>339.9333</v>
      </c>
      <c r="I492" s="10">
        <v>49.9242</v>
      </c>
      <c r="J492" s="9">
        <v>4.7746</v>
      </c>
      <c r="K492" s="52">
        <f t="shared" si="22"/>
        <v>-149687.83883844153</v>
      </c>
      <c r="L492" s="53">
        <f t="shared" si="23"/>
        <v>345355.70024876104</v>
      </c>
      <c r="M492" s="54">
        <f t="shared" si="24"/>
        <v>23987.787769924173</v>
      </c>
    </row>
    <row r="493" spans="1:13" ht="12.75">
      <c r="A493" s="23">
        <v>39250</v>
      </c>
      <c r="B493" s="19">
        <v>0.5</v>
      </c>
      <c r="C493" s="2">
        <v>85.9421</v>
      </c>
      <c r="D493" s="2">
        <v>1.016</v>
      </c>
      <c r="E493" s="10">
        <v>116.8441</v>
      </c>
      <c r="F493" s="8">
        <v>3.4336</v>
      </c>
      <c r="G493" s="9">
        <v>59.3418</v>
      </c>
      <c r="H493" s="2">
        <v>339.9101</v>
      </c>
      <c r="I493" s="10">
        <v>50.0051</v>
      </c>
      <c r="J493" s="9">
        <v>4.7808</v>
      </c>
      <c r="K493" s="52">
        <f t="shared" si="22"/>
        <v>-170605.94774954603</v>
      </c>
      <c r="L493" s="53">
        <f t="shared" si="23"/>
        <v>337097.41225013864</v>
      </c>
      <c r="M493" s="54">
        <f t="shared" si="24"/>
        <v>22668.45136821776</v>
      </c>
    </row>
    <row r="494" spans="1:13" ht="12.75">
      <c r="A494" s="23">
        <v>39250</v>
      </c>
      <c r="B494" s="19">
        <v>0.75</v>
      </c>
      <c r="C494" s="2">
        <v>86.1809</v>
      </c>
      <c r="D494" s="2">
        <v>1.016</v>
      </c>
      <c r="E494" s="10">
        <v>120.2278</v>
      </c>
      <c r="F494" s="8">
        <v>3.2101</v>
      </c>
      <c r="G494" s="9">
        <v>59.5537</v>
      </c>
      <c r="H494" s="2">
        <v>339.8868</v>
      </c>
      <c r="I494" s="10">
        <v>50.0832</v>
      </c>
      <c r="J494" s="9">
        <v>4.7868</v>
      </c>
      <c r="K494" s="52">
        <f t="shared" si="22"/>
        <v>-190927.2302485581</v>
      </c>
      <c r="L494" s="53">
        <f t="shared" si="23"/>
        <v>327680.0146088596</v>
      </c>
      <c r="M494" s="54">
        <f t="shared" si="24"/>
        <v>21270.196074442014</v>
      </c>
    </row>
    <row r="495" spans="1:13" ht="12.75">
      <c r="A495" s="23">
        <v>39251</v>
      </c>
      <c r="B495" s="19">
        <v>0</v>
      </c>
      <c r="C495" s="2">
        <v>86.4197</v>
      </c>
      <c r="D495" s="2">
        <v>1.016</v>
      </c>
      <c r="E495" s="10">
        <v>123.5845</v>
      </c>
      <c r="F495" s="8">
        <v>2.977</v>
      </c>
      <c r="G495" s="9">
        <v>59.7685</v>
      </c>
      <c r="H495" s="2">
        <v>339.8636</v>
      </c>
      <c r="I495" s="10">
        <v>50.1586</v>
      </c>
      <c r="J495" s="9">
        <v>4.7927</v>
      </c>
      <c r="K495" s="52">
        <f t="shared" si="22"/>
        <v>-210588.93557227484</v>
      </c>
      <c r="L495" s="53">
        <f t="shared" si="23"/>
        <v>317147.9331289299</v>
      </c>
      <c r="M495" s="54">
        <f t="shared" si="24"/>
        <v>19798.26712300105</v>
      </c>
    </row>
    <row r="496" spans="1:13" ht="12.75">
      <c r="A496" s="23">
        <v>39251</v>
      </c>
      <c r="B496" s="19">
        <v>0.25</v>
      </c>
      <c r="C496" s="2">
        <v>86.6584</v>
      </c>
      <c r="D496" s="2">
        <v>1.016</v>
      </c>
      <c r="E496" s="10">
        <v>126.9142</v>
      </c>
      <c r="F496" s="8">
        <v>2.7354</v>
      </c>
      <c r="G496" s="9">
        <v>59.9851</v>
      </c>
      <c r="H496" s="2">
        <v>339.8404</v>
      </c>
      <c r="I496" s="10">
        <v>50.2312</v>
      </c>
      <c r="J496" s="9">
        <v>4.7985</v>
      </c>
      <c r="K496" s="52">
        <f t="shared" si="22"/>
        <v>-229530.78409362442</v>
      </c>
      <c r="L496" s="53">
        <f t="shared" si="23"/>
        <v>305548.5579860773</v>
      </c>
      <c r="M496" s="54">
        <f t="shared" si="24"/>
        <v>18258.73364615625</v>
      </c>
    </row>
    <row r="497" spans="1:13" ht="12.75">
      <c r="A497" s="23">
        <v>39251</v>
      </c>
      <c r="B497" s="19">
        <v>0.5</v>
      </c>
      <c r="C497" s="2">
        <v>86.8972</v>
      </c>
      <c r="D497" s="2">
        <v>1.016</v>
      </c>
      <c r="E497" s="10">
        <v>130.2171</v>
      </c>
      <c r="F497" s="8">
        <v>2.4864</v>
      </c>
      <c r="G497" s="9">
        <v>60.2024</v>
      </c>
      <c r="H497" s="2">
        <v>339.8173</v>
      </c>
      <c r="I497" s="10">
        <v>50.3011</v>
      </c>
      <c r="J497" s="9">
        <v>4.8041</v>
      </c>
      <c r="K497" s="52">
        <f t="shared" si="22"/>
        <v>-247696.5190279868</v>
      </c>
      <c r="L497" s="53">
        <f t="shared" si="23"/>
        <v>292931.86818433064</v>
      </c>
      <c r="M497" s="54">
        <f t="shared" si="24"/>
        <v>16657.886484311144</v>
      </c>
    </row>
    <row r="498" spans="1:13" ht="12.75">
      <c r="A498" s="23">
        <v>39251</v>
      </c>
      <c r="B498" s="19">
        <v>0.75</v>
      </c>
      <c r="C498" s="2">
        <v>87.1359</v>
      </c>
      <c r="D498" s="2">
        <v>1.0161</v>
      </c>
      <c r="E498" s="10">
        <v>133.4934</v>
      </c>
      <c r="F498" s="8">
        <v>2.2309</v>
      </c>
      <c r="G498" s="9">
        <v>60.4193</v>
      </c>
      <c r="H498" s="2">
        <v>339.7941</v>
      </c>
      <c r="I498" s="10">
        <v>50.3682</v>
      </c>
      <c r="J498" s="9">
        <v>4.8095</v>
      </c>
      <c r="K498" s="52">
        <f t="shared" si="22"/>
        <v>-265032.98425305274</v>
      </c>
      <c r="L498" s="53">
        <f t="shared" si="23"/>
        <v>279350.93046151305</v>
      </c>
      <c r="M498" s="54">
        <f t="shared" si="24"/>
        <v>15000.905215571476</v>
      </c>
    </row>
    <row r="499" spans="1:13" ht="12.75">
      <c r="A499" s="23">
        <v>39252</v>
      </c>
      <c r="B499" s="19">
        <v>0</v>
      </c>
      <c r="C499" s="2">
        <v>87.3746</v>
      </c>
      <c r="D499" s="2">
        <v>1.0161</v>
      </c>
      <c r="E499" s="10">
        <v>136.7438</v>
      </c>
      <c r="F499" s="8">
        <v>1.97</v>
      </c>
      <c r="G499" s="9">
        <v>60.6348</v>
      </c>
      <c r="H499" s="2">
        <v>339.771</v>
      </c>
      <c r="I499" s="10">
        <v>50.4325</v>
      </c>
      <c r="J499" s="9">
        <v>4.8148</v>
      </c>
      <c r="K499" s="52">
        <f t="shared" si="22"/>
        <v>-281493.0340133938</v>
      </c>
      <c r="L499" s="53">
        <f t="shared" si="23"/>
        <v>264859.62653779285</v>
      </c>
      <c r="M499" s="54">
        <f t="shared" si="24"/>
        <v>13294.561512938584</v>
      </c>
    </row>
    <row r="500" spans="1:13" ht="12.75">
      <c r="A500" s="23">
        <v>39252</v>
      </c>
      <c r="B500" s="19">
        <v>0.25</v>
      </c>
      <c r="C500" s="2">
        <v>87.6134</v>
      </c>
      <c r="D500" s="2">
        <v>1.0161</v>
      </c>
      <c r="E500" s="10">
        <v>139.9687</v>
      </c>
      <c r="F500" s="8">
        <v>1.7046</v>
      </c>
      <c r="G500" s="9">
        <v>60.8479</v>
      </c>
      <c r="H500" s="2">
        <v>339.7479</v>
      </c>
      <c r="I500" s="10">
        <v>50.4942</v>
      </c>
      <c r="J500" s="9">
        <v>4.82</v>
      </c>
      <c r="K500" s="52">
        <f t="shared" si="22"/>
        <v>-297031.28444765054</v>
      </c>
      <c r="L500" s="53">
        <f t="shared" si="23"/>
        <v>249515.48132655513</v>
      </c>
      <c r="M500" s="54">
        <f t="shared" si="24"/>
        <v>11544.507896613373</v>
      </c>
    </row>
    <row r="501" spans="1:13" ht="12.75">
      <c r="A501" s="23">
        <v>39252</v>
      </c>
      <c r="B501" s="19">
        <v>0.5</v>
      </c>
      <c r="C501" s="2">
        <v>87.8521</v>
      </c>
      <c r="D501" s="2">
        <v>1.0161</v>
      </c>
      <c r="E501" s="10">
        <v>143.169</v>
      </c>
      <c r="F501" s="8">
        <v>1.4357</v>
      </c>
      <c r="G501" s="9">
        <v>61.0575</v>
      </c>
      <c r="H501" s="2">
        <v>339.7248</v>
      </c>
      <c r="I501" s="10">
        <v>50.5531</v>
      </c>
      <c r="J501" s="9">
        <v>4.825</v>
      </c>
      <c r="K501" s="52">
        <f t="shared" si="22"/>
        <v>-311607.33167334925</v>
      </c>
      <c r="L501" s="53">
        <f t="shared" si="23"/>
        <v>233375.123605587</v>
      </c>
      <c r="M501" s="54">
        <f t="shared" si="24"/>
        <v>9757.27813448556</v>
      </c>
    </row>
    <row r="502" spans="1:13" ht="12.75">
      <c r="A502" s="23">
        <v>39252</v>
      </c>
      <c r="B502" s="19">
        <v>0.75</v>
      </c>
      <c r="C502" s="2">
        <v>88.0907</v>
      </c>
      <c r="D502" s="2">
        <v>1.0161</v>
      </c>
      <c r="E502" s="10">
        <v>146.3454</v>
      </c>
      <c r="F502" s="8">
        <v>1.1641</v>
      </c>
      <c r="G502" s="9">
        <v>61.2627</v>
      </c>
      <c r="H502" s="2">
        <v>339.7017</v>
      </c>
      <c r="I502" s="10">
        <v>50.6093</v>
      </c>
      <c r="J502" s="9">
        <v>4.8299</v>
      </c>
      <c r="K502" s="52">
        <f t="shared" si="22"/>
        <v>-325184.03975235607</v>
      </c>
      <c r="L502" s="53">
        <f t="shared" si="23"/>
        <v>216498.71728554627</v>
      </c>
      <c r="M502" s="54">
        <f t="shared" si="24"/>
        <v>7938.308240815432</v>
      </c>
    </row>
    <row r="503" spans="1:13" ht="12.75">
      <c r="A503" s="23">
        <v>39253</v>
      </c>
      <c r="B503" s="19">
        <v>0</v>
      </c>
      <c r="C503" s="2">
        <v>88.3294</v>
      </c>
      <c r="D503" s="2">
        <v>1.0162</v>
      </c>
      <c r="E503" s="10">
        <v>149.4989</v>
      </c>
      <c r="F503" s="8">
        <v>0.8908</v>
      </c>
      <c r="G503" s="9">
        <v>61.4627</v>
      </c>
      <c r="H503" s="2">
        <v>339.6787</v>
      </c>
      <c r="I503" s="10">
        <v>50.6628</v>
      </c>
      <c r="J503" s="9">
        <v>4.8346</v>
      </c>
      <c r="K503" s="52">
        <f t="shared" si="22"/>
        <v>-337729.2441566069</v>
      </c>
      <c r="L503" s="53">
        <f t="shared" si="23"/>
        <v>198946.46196213903</v>
      </c>
      <c r="M503" s="54">
        <f t="shared" si="24"/>
        <v>6094.607779554255</v>
      </c>
    </row>
    <row r="504" spans="1:13" ht="12.75">
      <c r="A504" s="23">
        <v>39253</v>
      </c>
      <c r="B504" s="19">
        <v>0.25</v>
      </c>
      <c r="C504" s="2">
        <v>88.5681</v>
      </c>
      <c r="D504" s="2">
        <v>1.0162</v>
      </c>
      <c r="E504" s="10">
        <v>152.6306</v>
      </c>
      <c r="F504" s="8">
        <v>0.6166</v>
      </c>
      <c r="G504" s="9">
        <v>61.6564</v>
      </c>
      <c r="H504" s="2">
        <v>339.6557</v>
      </c>
      <c r="I504" s="10">
        <v>50.7136</v>
      </c>
      <c r="J504" s="9">
        <v>4.8392</v>
      </c>
      <c r="K504" s="52">
        <f t="shared" si="22"/>
        <v>-349212.57860000944</v>
      </c>
      <c r="L504" s="53">
        <f t="shared" si="23"/>
        <v>180778.05743015153</v>
      </c>
      <c r="M504" s="54">
        <f t="shared" si="24"/>
        <v>4231.990813601076</v>
      </c>
    </row>
    <row r="505" spans="1:13" ht="12.75">
      <c r="A505" s="23">
        <v>39253</v>
      </c>
      <c r="B505" s="19">
        <v>0.5</v>
      </c>
      <c r="C505" s="2">
        <v>88.8067</v>
      </c>
      <c r="D505" s="2">
        <v>1.0162</v>
      </c>
      <c r="E505" s="10">
        <v>155.7415</v>
      </c>
      <c r="F505" s="8">
        <v>0.3422</v>
      </c>
      <c r="G505" s="9">
        <v>61.8431</v>
      </c>
      <c r="H505" s="2">
        <v>339.6327</v>
      </c>
      <c r="I505" s="10">
        <v>50.7616</v>
      </c>
      <c r="J505" s="9">
        <v>4.8436</v>
      </c>
      <c r="K505" s="52">
        <f t="shared" si="22"/>
        <v>-359608.5699241523</v>
      </c>
      <c r="L505" s="53">
        <f t="shared" si="23"/>
        <v>162056.02784645028</v>
      </c>
      <c r="M505" s="54">
        <f t="shared" si="24"/>
        <v>2355.8090720070877</v>
      </c>
    </row>
    <row r="506" spans="1:13" ht="12.75">
      <c r="A506" s="23">
        <v>39253</v>
      </c>
      <c r="B506" s="19">
        <v>0.75</v>
      </c>
      <c r="C506" s="2">
        <v>89.0453</v>
      </c>
      <c r="D506" s="2">
        <v>1.0162</v>
      </c>
      <c r="E506" s="10">
        <v>158.8328</v>
      </c>
      <c r="F506" s="8">
        <v>0.0684</v>
      </c>
      <c r="G506" s="9">
        <v>62.022</v>
      </c>
      <c r="H506" s="2">
        <v>339.6097</v>
      </c>
      <c r="I506" s="10">
        <v>50.807</v>
      </c>
      <c r="J506" s="9">
        <v>4.8479</v>
      </c>
      <c r="K506" s="52">
        <f t="shared" si="22"/>
        <v>-368894.8801488236</v>
      </c>
      <c r="L506" s="53">
        <f t="shared" si="23"/>
        <v>142841.99619089387</v>
      </c>
      <c r="M506" s="54">
        <f t="shared" si="24"/>
        <v>472.2513200792636</v>
      </c>
    </row>
    <row r="507" spans="1:13" ht="12.75">
      <c r="A507" s="23">
        <v>39254</v>
      </c>
      <c r="B507" s="19">
        <v>0</v>
      </c>
      <c r="C507" s="2">
        <v>89.284</v>
      </c>
      <c r="D507" s="2">
        <v>1.0162</v>
      </c>
      <c r="E507" s="10">
        <v>161.9057</v>
      </c>
      <c r="F507" s="8">
        <v>-0.2041</v>
      </c>
      <c r="G507" s="9">
        <v>62.1924</v>
      </c>
      <c r="H507" s="2">
        <v>339.584</v>
      </c>
      <c r="I507" s="10">
        <v>50.8498</v>
      </c>
      <c r="J507" s="9">
        <v>4.852</v>
      </c>
      <c r="K507" s="52">
        <f t="shared" si="22"/>
        <v>-377052.68451733486</v>
      </c>
      <c r="L507" s="53">
        <f t="shared" si="23"/>
        <v>123198.29725486289</v>
      </c>
      <c r="M507" s="54">
        <f t="shared" si="24"/>
        <v>-1413.0281638822314</v>
      </c>
    </row>
    <row r="508" spans="1:13" ht="12.75">
      <c r="A508" s="23">
        <v>39254</v>
      </c>
      <c r="B508" s="19">
        <v>0.25</v>
      </c>
      <c r="C508" s="2">
        <v>89.5226</v>
      </c>
      <c r="D508" s="2">
        <v>1.0162</v>
      </c>
      <c r="E508" s="10">
        <v>164.9615</v>
      </c>
      <c r="F508" s="8">
        <v>-0.4745</v>
      </c>
      <c r="G508" s="9">
        <v>62.3537</v>
      </c>
      <c r="H508" s="2">
        <v>339.5575</v>
      </c>
      <c r="I508" s="10">
        <v>50.8898</v>
      </c>
      <c r="J508" s="9">
        <v>4.856</v>
      </c>
      <c r="K508" s="52">
        <f t="shared" si="22"/>
        <v>-384066.88450763316</v>
      </c>
      <c r="L508" s="53">
        <f t="shared" si="23"/>
        <v>103187.06472557186</v>
      </c>
      <c r="M508" s="54">
        <f t="shared" si="24"/>
        <v>-3293.5548231012936</v>
      </c>
    </row>
    <row r="509" spans="1:13" ht="12.75">
      <c r="A509" s="23">
        <v>39254</v>
      </c>
      <c r="B509" s="19">
        <v>0.5</v>
      </c>
      <c r="C509" s="2">
        <v>89.7612</v>
      </c>
      <c r="D509" s="2">
        <v>1.0163</v>
      </c>
      <c r="E509" s="10">
        <v>168.0016</v>
      </c>
      <c r="F509" s="8">
        <v>-0.7422</v>
      </c>
      <c r="G509" s="9">
        <v>62.5052</v>
      </c>
      <c r="H509" s="2">
        <v>339.5312</v>
      </c>
      <c r="I509" s="10">
        <v>50.9271</v>
      </c>
      <c r="J509" s="9">
        <v>4.8598</v>
      </c>
      <c r="K509" s="52">
        <f t="shared" si="22"/>
        <v>-389924.6848811274</v>
      </c>
      <c r="L509" s="53">
        <f t="shared" si="23"/>
        <v>82869.66968784694</v>
      </c>
      <c r="M509" s="54">
        <f t="shared" si="24"/>
        <v>-5164.120511494118</v>
      </c>
    </row>
    <row r="510" spans="1:13" ht="12.75">
      <c r="A510" s="23">
        <v>39254</v>
      </c>
      <c r="B510" s="19">
        <v>0.75</v>
      </c>
      <c r="C510" s="2">
        <v>89.9998</v>
      </c>
      <c r="D510" s="2">
        <v>1.0163</v>
      </c>
      <c r="E510" s="10">
        <v>171.0272</v>
      </c>
      <c r="F510" s="8">
        <v>-1.0066</v>
      </c>
      <c r="G510" s="9">
        <v>62.6465</v>
      </c>
      <c r="H510" s="2">
        <v>339.505</v>
      </c>
      <c r="I510" s="10">
        <v>50.9618</v>
      </c>
      <c r="J510" s="9">
        <v>4.8635</v>
      </c>
      <c r="K510" s="52">
        <f t="shared" si="22"/>
        <v>-394617.52214619797</v>
      </c>
      <c r="L510" s="53">
        <f t="shared" si="23"/>
        <v>62309.253752885925</v>
      </c>
      <c r="M510" s="54">
        <f t="shared" si="24"/>
        <v>-7019.445599659611</v>
      </c>
    </row>
    <row r="511" spans="1:13" ht="12.75">
      <c r="A511" s="23">
        <v>39255</v>
      </c>
      <c r="B511" s="19">
        <v>0</v>
      </c>
      <c r="C511" s="2">
        <v>90.2383</v>
      </c>
      <c r="D511" s="2">
        <v>1.0163</v>
      </c>
      <c r="E511" s="10">
        <v>174.0397</v>
      </c>
      <c r="F511" s="8">
        <v>-1.2671</v>
      </c>
      <c r="G511" s="9">
        <v>62.7769</v>
      </c>
      <c r="H511" s="2">
        <v>339.479</v>
      </c>
      <c r="I511" s="10">
        <v>50.9938</v>
      </c>
      <c r="J511" s="9">
        <v>4.8671</v>
      </c>
      <c r="K511" s="52">
        <f t="shared" si="22"/>
        <v>-398137.94921353296</v>
      </c>
      <c r="L511" s="53">
        <f t="shared" si="23"/>
        <v>41567.08938324835</v>
      </c>
      <c r="M511" s="54">
        <f t="shared" si="24"/>
        <v>-8854.14787771992</v>
      </c>
    </row>
    <row r="512" spans="1:13" ht="12.75">
      <c r="A512" s="23">
        <v>39255</v>
      </c>
      <c r="B512" s="19">
        <v>0.25</v>
      </c>
      <c r="C512" s="2">
        <v>90.4769</v>
      </c>
      <c r="D512" s="2">
        <v>1.0163</v>
      </c>
      <c r="E512" s="10">
        <v>177.0406</v>
      </c>
      <c r="F512" s="8">
        <v>-1.523</v>
      </c>
      <c r="G512" s="9">
        <v>62.8963</v>
      </c>
      <c r="H512" s="2">
        <v>339.4532</v>
      </c>
      <c r="I512" s="10">
        <v>51.0232</v>
      </c>
      <c r="J512" s="9">
        <v>4.8705</v>
      </c>
      <c r="K512" s="52">
        <f t="shared" si="22"/>
        <v>-400484.87903536664</v>
      </c>
      <c r="L512" s="53">
        <f t="shared" si="23"/>
        <v>20703.969171719917</v>
      </c>
      <c r="M512" s="54">
        <f t="shared" si="24"/>
        <v>-10662.161887242999</v>
      </c>
    </row>
    <row r="513" spans="1:13" ht="12.75">
      <c r="A513" s="23">
        <v>39255</v>
      </c>
      <c r="B513" s="19">
        <v>0.5</v>
      </c>
      <c r="C513" s="2">
        <v>90.7154</v>
      </c>
      <c r="D513" s="2">
        <v>1.0163</v>
      </c>
      <c r="E513" s="10">
        <v>180.0311</v>
      </c>
      <c r="F513" s="8">
        <v>-1.7739</v>
      </c>
      <c r="G513" s="9">
        <v>63.004</v>
      </c>
      <c r="H513" s="2">
        <v>339.4275</v>
      </c>
      <c r="I513" s="10">
        <v>51.0499</v>
      </c>
      <c r="J513" s="9">
        <v>4.8738</v>
      </c>
      <c r="K513" s="52">
        <f t="shared" si="22"/>
        <v>-401655.6936989268</v>
      </c>
      <c r="L513" s="53">
        <f t="shared" si="23"/>
        <v>-218.01768659026507</v>
      </c>
      <c r="M513" s="54">
        <f t="shared" si="24"/>
        <v>-12439.395836397123</v>
      </c>
    </row>
    <row r="514" spans="1:13" ht="12.75">
      <c r="A514" s="23">
        <v>39255</v>
      </c>
      <c r="B514" s="19">
        <v>0.75</v>
      </c>
      <c r="C514" s="2">
        <v>90.954</v>
      </c>
      <c r="D514" s="2">
        <v>1.0163</v>
      </c>
      <c r="E514" s="10">
        <v>183.0128</v>
      </c>
      <c r="F514" s="8">
        <v>-2.0192</v>
      </c>
      <c r="G514" s="9">
        <v>63.1</v>
      </c>
      <c r="H514" s="2">
        <v>339.402</v>
      </c>
      <c r="I514" s="10">
        <v>51.0739</v>
      </c>
      <c r="J514" s="9">
        <v>4.8769</v>
      </c>
      <c r="K514" s="52">
        <f t="shared" si="22"/>
        <v>-401654.8080297537</v>
      </c>
      <c r="L514" s="53">
        <f t="shared" si="23"/>
        <v>-21139.814579222842</v>
      </c>
      <c r="M514" s="54">
        <f t="shared" si="24"/>
        <v>-14180.456474310551</v>
      </c>
    </row>
    <row r="515" spans="1:13" ht="12.75">
      <c r="A515" s="23">
        <v>39256</v>
      </c>
      <c r="B515" s="19">
        <v>0</v>
      </c>
      <c r="C515" s="2">
        <v>91.1925</v>
      </c>
      <c r="D515" s="2">
        <v>1.0163</v>
      </c>
      <c r="E515" s="10">
        <v>185.987</v>
      </c>
      <c r="F515" s="8">
        <v>-2.2583</v>
      </c>
      <c r="G515" s="9">
        <v>63.184</v>
      </c>
      <c r="H515" s="2">
        <v>339.3766</v>
      </c>
      <c r="I515" s="10">
        <v>51.0953</v>
      </c>
      <c r="J515" s="9">
        <v>4.8799</v>
      </c>
      <c r="K515" s="52">
        <f t="shared" si="22"/>
        <v>-400487.00417266606</v>
      </c>
      <c r="L515" s="53">
        <f t="shared" si="23"/>
        <v>-42001.01107230661</v>
      </c>
      <c r="M515" s="54">
        <f t="shared" si="24"/>
        <v>-15879.898149644017</v>
      </c>
    </row>
    <row r="516" spans="1:13" ht="12.75">
      <c r="A516" s="23">
        <v>39256</v>
      </c>
      <c r="B516" s="19">
        <v>0.25</v>
      </c>
      <c r="C516" s="2">
        <v>91.431</v>
      </c>
      <c r="D516" s="2">
        <v>1.0163</v>
      </c>
      <c r="E516" s="10">
        <v>188.9551</v>
      </c>
      <c r="F516" s="8">
        <v>-2.4908</v>
      </c>
      <c r="G516" s="9">
        <v>63.2558</v>
      </c>
      <c r="H516" s="2">
        <v>339.3514</v>
      </c>
      <c r="I516" s="10">
        <v>51.1141</v>
      </c>
      <c r="J516" s="9">
        <v>4.8827</v>
      </c>
      <c r="K516" s="52">
        <f t="shared" si="22"/>
        <v>-398159.9606979975</v>
      </c>
      <c r="L516" s="53">
        <f t="shared" si="23"/>
        <v>-62742.53578355293</v>
      </c>
      <c r="M516" s="54">
        <f t="shared" si="24"/>
        <v>-17533.71014898022</v>
      </c>
    </row>
    <row r="517" spans="1:13" ht="12.75">
      <c r="A517" s="23">
        <v>39256</v>
      </c>
      <c r="B517" s="19">
        <v>0.5</v>
      </c>
      <c r="C517" s="2">
        <v>91.6695</v>
      </c>
      <c r="D517" s="2">
        <v>1.0164</v>
      </c>
      <c r="E517" s="10">
        <v>191.9185</v>
      </c>
      <c r="F517" s="8">
        <v>-2.7161</v>
      </c>
      <c r="G517" s="9">
        <v>63.3153</v>
      </c>
      <c r="H517" s="2">
        <v>339.3263</v>
      </c>
      <c r="I517" s="10">
        <v>51.1302</v>
      </c>
      <c r="J517" s="9">
        <v>4.8854</v>
      </c>
      <c r="K517" s="52">
        <f t="shared" si="22"/>
        <v>-394684.25281663856</v>
      </c>
      <c r="L517" s="53">
        <f t="shared" si="23"/>
        <v>-83306.12376274</v>
      </c>
      <c r="M517" s="54">
        <f t="shared" si="24"/>
        <v>-19136.52901584159</v>
      </c>
    </row>
    <row r="518" spans="1:13" ht="12.75">
      <c r="A518" s="23">
        <v>39256</v>
      </c>
      <c r="B518" s="19">
        <v>0.75</v>
      </c>
      <c r="C518" s="2">
        <v>91.908</v>
      </c>
      <c r="D518" s="2">
        <v>1.0164</v>
      </c>
      <c r="E518" s="10">
        <v>194.8785</v>
      </c>
      <c r="F518" s="8">
        <v>-2.9338</v>
      </c>
      <c r="G518" s="9">
        <v>63.3626</v>
      </c>
      <c r="H518" s="2">
        <v>339.3014</v>
      </c>
      <c r="I518" s="10">
        <v>51.1437</v>
      </c>
      <c r="J518" s="9">
        <v>4.888</v>
      </c>
      <c r="K518" s="52">
        <f t="shared" si="22"/>
        <v>-390073.9529270573</v>
      </c>
      <c r="L518" s="53">
        <f t="shared" si="23"/>
        <v>-103633.93279752346</v>
      </c>
      <c r="M518" s="54">
        <f t="shared" si="24"/>
        <v>-20684.504099379603</v>
      </c>
    </row>
    <row r="519" spans="1:13" ht="12.75">
      <c r="A519" s="23">
        <v>39257</v>
      </c>
      <c r="B519" s="19">
        <v>0</v>
      </c>
      <c r="C519" s="2">
        <v>92.1465</v>
      </c>
      <c r="D519" s="2">
        <v>1.0164</v>
      </c>
      <c r="E519" s="10">
        <v>197.8364</v>
      </c>
      <c r="F519" s="8">
        <v>-3.1434</v>
      </c>
      <c r="G519" s="9">
        <v>63.3975</v>
      </c>
      <c r="H519" s="2">
        <v>339.2766</v>
      </c>
      <c r="I519" s="10">
        <v>51.1545</v>
      </c>
      <c r="J519" s="9">
        <v>4.8904</v>
      </c>
      <c r="K519" s="52">
        <f t="shared" si="22"/>
        <v>-384343.5073566964</v>
      </c>
      <c r="L519" s="53">
        <f t="shared" si="23"/>
        <v>-123668.5987448376</v>
      </c>
      <c r="M519" s="54">
        <f t="shared" si="24"/>
        <v>-22173.04354399496</v>
      </c>
    </row>
    <row r="520" spans="1:13" ht="12.75">
      <c r="A520" s="23">
        <v>39257</v>
      </c>
      <c r="B520" s="19">
        <v>0.25</v>
      </c>
      <c r="C520" s="2">
        <v>92.3849</v>
      </c>
      <c r="D520" s="2">
        <v>1.0164</v>
      </c>
      <c r="E520" s="10">
        <v>200.7936</v>
      </c>
      <c r="F520" s="8">
        <v>-3.3445</v>
      </c>
      <c r="G520" s="9">
        <v>63.4202</v>
      </c>
      <c r="H520" s="2">
        <v>339.252</v>
      </c>
      <c r="I520" s="10">
        <v>51.1627</v>
      </c>
      <c r="J520" s="9">
        <v>4.8927</v>
      </c>
      <c r="K520" s="52">
        <f t="shared" si="22"/>
        <v>-377511.6810007045</v>
      </c>
      <c r="L520" s="53">
        <f t="shared" si="23"/>
        <v>-143354.98397661804</v>
      </c>
      <c r="M520" s="54">
        <f t="shared" si="24"/>
        <v>-23598.454564479132</v>
      </c>
    </row>
    <row r="521" spans="1:13" ht="12.75">
      <c r="A521" s="23">
        <v>39257</v>
      </c>
      <c r="B521" s="19">
        <v>0.5</v>
      </c>
      <c r="C521" s="2">
        <v>92.6234</v>
      </c>
      <c r="D521" s="2">
        <v>1.0164</v>
      </c>
      <c r="E521" s="10">
        <v>203.7514</v>
      </c>
      <c r="F521" s="8">
        <v>-3.5365</v>
      </c>
      <c r="G521" s="9">
        <v>63.4309</v>
      </c>
      <c r="H521" s="2">
        <v>339.2275</v>
      </c>
      <c r="I521" s="10">
        <v>51.1683</v>
      </c>
      <c r="J521" s="9">
        <v>4.8948</v>
      </c>
      <c r="K521" s="52">
        <f t="shared" si="22"/>
        <v>-369599.4766646415</v>
      </c>
      <c r="L521" s="53">
        <f t="shared" si="23"/>
        <v>-162638.4415682967</v>
      </c>
      <c r="M521" s="54">
        <f t="shared" si="24"/>
        <v>-24955.722846941557</v>
      </c>
    </row>
    <row r="522" spans="1:13" ht="12.75">
      <c r="A522" s="23">
        <v>39257</v>
      </c>
      <c r="B522" s="19">
        <v>0.75</v>
      </c>
      <c r="C522" s="2">
        <v>92.8618</v>
      </c>
      <c r="D522" s="2">
        <v>1.0164</v>
      </c>
      <c r="E522" s="10">
        <v>206.7109</v>
      </c>
      <c r="F522" s="8">
        <v>-3.7191</v>
      </c>
      <c r="G522" s="9">
        <v>63.4296</v>
      </c>
      <c r="H522" s="2">
        <v>339.2032</v>
      </c>
      <c r="I522" s="10">
        <v>51.1712</v>
      </c>
      <c r="J522" s="9">
        <v>4.8968</v>
      </c>
      <c r="K522" s="52">
        <f t="shared" si="22"/>
        <v>-360629.23404721444</v>
      </c>
      <c r="L522" s="53">
        <f t="shared" si="23"/>
        <v>-181463.57802343907</v>
      </c>
      <c r="M522" s="54">
        <f t="shared" si="24"/>
        <v>-26241.957427959376</v>
      </c>
    </row>
    <row r="523" spans="1:13" ht="12.75">
      <c r="A523" s="23">
        <v>39258</v>
      </c>
      <c r="B523" s="19">
        <v>0</v>
      </c>
      <c r="C523" s="2">
        <v>93.1003</v>
      </c>
      <c r="D523" s="2">
        <v>1.0164</v>
      </c>
      <c r="E523" s="10">
        <v>209.6734</v>
      </c>
      <c r="F523" s="8">
        <v>-3.8918</v>
      </c>
      <c r="G523" s="9">
        <v>63.4167</v>
      </c>
      <c r="H523" s="2">
        <v>339.1791</v>
      </c>
      <c r="I523" s="10">
        <v>51.1715</v>
      </c>
      <c r="J523" s="9">
        <v>4.8986</v>
      </c>
      <c r="K523" s="52">
        <f t="shared" si="22"/>
        <v>-350627.1750951909</v>
      </c>
      <c r="L523" s="53">
        <f t="shared" si="23"/>
        <v>-199778.52548283443</v>
      </c>
      <c r="M523" s="54">
        <f t="shared" si="24"/>
        <v>-27453.11068393693</v>
      </c>
    </row>
    <row r="524" spans="1:13" ht="12.75">
      <c r="A524" s="23">
        <v>39258</v>
      </c>
      <c r="B524" s="19">
        <v>0.25</v>
      </c>
      <c r="C524" s="2">
        <v>93.3387</v>
      </c>
      <c r="D524" s="2">
        <v>1.0164</v>
      </c>
      <c r="E524" s="10">
        <v>212.64</v>
      </c>
      <c r="F524" s="8">
        <v>-4.0541</v>
      </c>
      <c r="G524" s="9">
        <v>63.3925</v>
      </c>
      <c r="H524" s="2">
        <v>339.155</v>
      </c>
      <c r="I524" s="10">
        <v>51.1692</v>
      </c>
      <c r="J524" s="9">
        <v>4.9003</v>
      </c>
      <c r="K524" s="52">
        <f aca="true" t="shared" si="25" ref="K524:K587">G524*COS(RADIANS(F524))*COS(RADIANS(E524))*$I$3</f>
        <v>-339621.4934753725</v>
      </c>
      <c r="L524" s="53">
        <f aca="true" t="shared" si="26" ref="L524:L587">G524*COS(RADIANS(F524))*SIN(RADIANS(E524))*$I$3</f>
        <v>-217531.22896710964</v>
      </c>
      <c r="M524" s="54">
        <f aca="true" t="shared" si="27" ref="M524:M587">G524*SIN(RADIANS(F524))*$I$3</f>
        <v>-28585.20431484497</v>
      </c>
    </row>
    <row r="525" spans="1:13" ht="12.75">
      <c r="A525" s="23">
        <v>39258</v>
      </c>
      <c r="B525" s="19">
        <v>0.5</v>
      </c>
      <c r="C525" s="2">
        <v>93.5771</v>
      </c>
      <c r="D525" s="2">
        <v>1.0165</v>
      </c>
      <c r="E525" s="10">
        <v>215.6119</v>
      </c>
      <c r="F525" s="8">
        <v>-4.2057</v>
      </c>
      <c r="G525" s="9">
        <v>63.3572</v>
      </c>
      <c r="H525" s="2">
        <v>339.1312</v>
      </c>
      <c r="I525" s="10">
        <v>51.1643</v>
      </c>
      <c r="J525" s="9">
        <v>4.9019</v>
      </c>
      <c r="K525" s="52">
        <f t="shared" si="25"/>
        <v>-327641.3813511254</v>
      </c>
      <c r="L525" s="53">
        <f t="shared" si="26"/>
        <v>-234671.133810207</v>
      </c>
      <c r="M525" s="54">
        <f t="shared" si="27"/>
        <v>-29635.728797105217</v>
      </c>
    </row>
    <row r="526" spans="1:13" ht="12.75">
      <c r="A526" s="23">
        <v>39258</v>
      </c>
      <c r="B526" s="19">
        <v>0.75</v>
      </c>
      <c r="C526" s="2">
        <v>93.8155</v>
      </c>
      <c r="D526" s="2">
        <v>1.0165</v>
      </c>
      <c r="E526" s="10">
        <v>218.59</v>
      </c>
      <c r="F526" s="8">
        <v>-4.3462</v>
      </c>
      <c r="G526" s="9">
        <v>63.3112</v>
      </c>
      <c r="H526" s="2">
        <v>339.1074</v>
      </c>
      <c r="I526" s="10">
        <v>51.1567</v>
      </c>
      <c r="J526" s="9">
        <v>4.9033</v>
      </c>
      <c r="K526" s="52">
        <f t="shared" si="25"/>
        <v>-314720.31183499045</v>
      </c>
      <c r="L526" s="53">
        <f t="shared" si="26"/>
        <v>-251148.0032600886</v>
      </c>
      <c r="M526" s="54">
        <f t="shared" si="27"/>
        <v>-30601.66774997958</v>
      </c>
    </row>
    <row r="527" spans="1:13" ht="12.75">
      <c r="A527" s="23">
        <v>39259</v>
      </c>
      <c r="B527" s="19">
        <v>0</v>
      </c>
      <c r="C527" s="2">
        <v>94.0539</v>
      </c>
      <c r="D527" s="2">
        <v>1.0165</v>
      </c>
      <c r="E527" s="10">
        <v>221.5754</v>
      </c>
      <c r="F527" s="8">
        <v>-4.475</v>
      </c>
      <c r="G527" s="9">
        <v>63.255</v>
      </c>
      <c r="H527" s="2">
        <v>339.0838</v>
      </c>
      <c r="I527" s="10">
        <v>51.1466</v>
      </c>
      <c r="J527" s="9">
        <v>4.9046</v>
      </c>
      <c r="K527" s="52">
        <f t="shared" si="25"/>
        <v>-300893.4671747227</v>
      </c>
      <c r="L527" s="53">
        <f t="shared" si="26"/>
        <v>-266914.78535307356</v>
      </c>
      <c r="M527" s="54">
        <f t="shared" si="27"/>
        <v>-31478.764705682734</v>
      </c>
    </row>
    <row r="528" spans="1:13" ht="12.75">
      <c r="A528" s="23">
        <v>39259</v>
      </c>
      <c r="B528" s="19">
        <v>0.25</v>
      </c>
      <c r="C528" s="2">
        <v>94.2923</v>
      </c>
      <c r="D528" s="2">
        <v>1.0165</v>
      </c>
      <c r="E528" s="10">
        <v>224.5691</v>
      </c>
      <c r="F528" s="8">
        <v>-4.5919</v>
      </c>
      <c r="G528" s="9">
        <v>63.189</v>
      </c>
      <c r="H528" s="2">
        <v>339.0604</v>
      </c>
      <c r="I528" s="10">
        <v>51.1337</v>
      </c>
      <c r="J528" s="9">
        <v>4.9057</v>
      </c>
      <c r="K528" s="52">
        <f t="shared" si="25"/>
        <v>-286197.62057442823</v>
      </c>
      <c r="L528" s="53">
        <f t="shared" si="26"/>
        <v>-281924.9042680438</v>
      </c>
      <c r="M528" s="54">
        <f t="shared" si="27"/>
        <v>-32265.641632965177</v>
      </c>
    </row>
    <row r="529" spans="1:13" ht="12.75">
      <c r="A529" s="23">
        <v>39259</v>
      </c>
      <c r="B529" s="19">
        <v>0.5</v>
      </c>
      <c r="C529" s="2">
        <v>94.5307</v>
      </c>
      <c r="D529" s="2">
        <v>1.0165</v>
      </c>
      <c r="E529" s="10">
        <v>227.5719</v>
      </c>
      <c r="F529" s="8">
        <v>-4.6964</v>
      </c>
      <c r="G529" s="9">
        <v>63.1137</v>
      </c>
      <c r="H529" s="2">
        <v>339.0371</v>
      </c>
      <c r="I529" s="10">
        <v>51.1183</v>
      </c>
      <c r="J529" s="9">
        <v>4.9067</v>
      </c>
      <c r="K529" s="52">
        <f t="shared" si="25"/>
        <v>-270673.0068461281</v>
      </c>
      <c r="L529" s="53">
        <f t="shared" si="26"/>
        <v>-296132.96549205366</v>
      </c>
      <c r="M529" s="54">
        <f t="shared" si="27"/>
        <v>-32958.976108824325</v>
      </c>
    </row>
    <row r="530" spans="1:13" ht="12.75">
      <c r="A530" s="23">
        <v>39259</v>
      </c>
      <c r="B530" s="19">
        <v>0.75</v>
      </c>
      <c r="C530" s="2">
        <v>94.769</v>
      </c>
      <c r="D530" s="2">
        <v>1.0165</v>
      </c>
      <c r="E530" s="10">
        <v>230.5846</v>
      </c>
      <c r="F530" s="8">
        <v>-4.7881</v>
      </c>
      <c r="G530" s="9">
        <v>63.0296</v>
      </c>
      <c r="H530" s="2">
        <v>339.014</v>
      </c>
      <c r="I530" s="10">
        <v>51.1003</v>
      </c>
      <c r="J530" s="9">
        <v>4.9076</v>
      </c>
      <c r="K530" s="52">
        <f t="shared" si="25"/>
        <v>-254361.74845276552</v>
      </c>
      <c r="L530" s="53">
        <f t="shared" si="26"/>
        <v>-309495.4203002835</v>
      </c>
      <c r="M530" s="54">
        <f t="shared" si="27"/>
        <v>-33556.261398424</v>
      </c>
    </row>
    <row r="531" spans="1:13" ht="12.75">
      <c r="A531" s="23">
        <v>39260</v>
      </c>
      <c r="B531" s="19">
        <v>0</v>
      </c>
      <c r="C531" s="2">
        <v>95.0074</v>
      </c>
      <c r="D531" s="2">
        <v>1.0165</v>
      </c>
      <c r="E531" s="10">
        <v>233.608</v>
      </c>
      <c r="F531" s="8">
        <v>-4.8668</v>
      </c>
      <c r="G531" s="9">
        <v>62.9372</v>
      </c>
      <c r="H531" s="2">
        <v>338.9909</v>
      </c>
      <c r="I531" s="10">
        <v>51.0796</v>
      </c>
      <c r="J531" s="9">
        <v>4.9083</v>
      </c>
      <c r="K531" s="52">
        <f t="shared" si="25"/>
        <v>-237307.762627625</v>
      </c>
      <c r="L531" s="53">
        <f t="shared" si="26"/>
        <v>-321970.5296899853</v>
      </c>
      <c r="M531" s="54">
        <f t="shared" si="27"/>
        <v>-34056.495917246815</v>
      </c>
    </row>
    <row r="532" spans="1:13" ht="12.75">
      <c r="A532" s="23">
        <v>39260</v>
      </c>
      <c r="B532" s="19">
        <v>0.25</v>
      </c>
      <c r="C532" s="2">
        <v>95.2458</v>
      </c>
      <c r="D532" s="2">
        <v>1.0165</v>
      </c>
      <c r="E532" s="10">
        <v>236.6428</v>
      </c>
      <c r="F532" s="8">
        <v>-4.932</v>
      </c>
      <c r="G532" s="9">
        <v>62.8372</v>
      </c>
      <c r="H532" s="2">
        <v>338.9681</v>
      </c>
      <c r="I532" s="10">
        <v>51.0563</v>
      </c>
      <c r="J532" s="9">
        <v>4.9088</v>
      </c>
      <c r="K532" s="52">
        <f t="shared" si="25"/>
        <v>-219558.1723918204</v>
      </c>
      <c r="L532" s="53">
        <f t="shared" si="26"/>
        <v>-333519.2960414487</v>
      </c>
      <c r="M532" s="54">
        <f t="shared" si="27"/>
        <v>-34456.79216064149</v>
      </c>
    </row>
    <row r="533" spans="1:13" ht="12.75">
      <c r="A533" s="23">
        <v>39260</v>
      </c>
      <c r="B533" s="19">
        <v>0.5</v>
      </c>
      <c r="C533" s="2">
        <v>95.4841</v>
      </c>
      <c r="D533" s="2">
        <v>1.0165</v>
      </c>
      <c r="E533" s="10">
        <v>239.6897</v>
      </c>
      <c r="F533" s="8">
        <v>-4.9833</v>
      </c>
      <c r="G533" s="9">
        <v>62.7299</v>
      </c>
      <c r="H533" s="2">
        <v>338.9454</v>
      </c>
      <c r="I533" s="10">
        <v>51.0304</v>
      </c>
      <c r="J533" s="9">
        <v>4.9093</v>
      </c>
      <c r="K533" s="52">
        <f t="shared" si="25"/>
        <v>-201160.38236676913</v>
      </c>
      <c r="L533" s="53">
        <f t="shared" si="26"/>
        <v>-344102.7155234192</v>
      </c>
      <c r="M533" s="54">
        <f t="shared" si="27"/>
        <v>-34754.84514637322</v>
      </c>
    </row>
    <row r="534" spans="1:13" ht="12.75">
      <c r="A534" s="23">
        <v>39260</v>
      </c>
      <c r="B534" s="19">
        <v>0.75</v>
      </c>
      <c r="C534" s="2">
        <v>95.7224</v>
      </c>
      <c r="D534" s="2">
        <v>1.0165</v>
      </c>
      <c r="E534" s="10">
        <v>242.7491</v>
      </c>
      <c r="F534" s="8">
        <v>-5.0206</v>
      </c>
      <c r="G534" s="9">
        <v>62.6162</v>
      </c>
      <c r="H534" s="2">
        <v>338.9228</v>
      </c>
      <c r="I534" s="10">
        <v>51.0019</v>
      </c>
      <c r="J534" s="9">
        <v>4.9096</v>
      </c>
      <c r="K534" s="52">
        <f t="shared" si="25"/>
        <v>-182167.30795880276</v>
      </c>
      <c r="L534" s="53">
        <f t="shared" si="26"/>
        <v>-353686.0361552975</v>
      </c>
      <c r="M534" s="54">
        <f t="shared" si="27"/>
        <v>-34950.85688325012</v>
      </c>
    </row>
    <row r="535" spans="1:13" ht="12.75">
      <c r="A535" s="23">
        <v>39261</v>
      </c>
      <c r="B535" s="19">
        <v>0</v>
      </c>
      <c r="C535" s="2">
        <v>95.9608</v>
      </c>
      <c r="D535" s="2">
        <v>1.0166</v>
      </c>
      <c r="E535" s="10">
        <v>245.8216</v>
      </c>
      <c r="F535" s="8">
        <v>-5.0436</v>
      </c>
      <c r="G535" s="9">
        <v>62.4965</v>
      </c>
      <c r="H535" s="2">
        <v>338.9004</v>
      </c>
      <c r="I535" s="10">
        <v>50.9707</v>
      </c>
      <c r="J535" s="9">
        <v>4.9097</v>
      </c>
      <c r="K535" s="52">
        <f t="shared" si="25"/>
        <v>-162630.7868787713</v>
      </c>
      <c r="L535" s="53">
        <f t="shared" si="26"/>
        <v>-362235.0809361608</v>
      </c>
      <c r="M535" s="54">
        <f t="shared" si="27"/>
        <v>-35043.43936747393</v>
      </c>
    </row>
    <row r="536" spans="1:13" ht="12.75">
      <c r="A536" s="23">
        <v>39261</v>
      </c>
      <c r="B536" s="19">
        <v>0.25</v>
      </c>
      <c r="C536" s="2">
        <v>96.1991</v>
      </c>
      <c r="D536" s="2">
        <v>1.0166</v>
      </c>
      <c r="E536" s="10">
        <v>248.9076</v>
      </c>
      <c r="F536" s="8">
        <v>-5.0519</v>
      </c>
      <c r="G536" s="9">
        <v>62.3715</v>
      </c>
      <c r="H536" s="2">
        <v>338.8781</v>
      </c>
      <c r="I536" s="10">
        <v>50.9369</v>
      </c>
      <c r="J536" s="9">
        <v>4.9097</v>
      </c>
      <c r="K536" s="52">
        <f t="shared" si="25"/>
        <v>-142606.45825386274</v>
      </c>
      <c r="L536" s="53">
        <f t="shared" si="26"/>
        <v>-369719.2847186325</v>
      </c>
      <c r="M536" s="54">
        <f t="shared" si="27"/>
        <v>-35030.753349957835</v>
      </c>
    </row>
    <row r="537" spans="1:13" ht="12.75">
      <c r="A537" s="23">
        <v>39261</v>
      </c>
      <c r="B537" s="19">
        <v>0.5</v>
      </c>
      <c r="C537" s="2">
        <v>96.4374</v>
      </c>
      <c r="D537" s="2">
        <v>1.0166</v>
      </c>
      <c r="E537" s="10">
        <v>252.0075</v>
      </c>
      <c r="F537" s="8">
        <v>-5.0453</v>
      </c>
      <c r="G537" s="9">
        <v>62.2418</v>
      </c>
      <c r="H537" s="2">
        <v>338.8559</v>
      </c>
      <c r="I537" s="10">
        <v>50.9005</v>
      </c>
      <c r="J537" s="9">
        <v>4.9096</v>
      </c>
      <c r="K537" s="52">
        <f t="shared" si="25"/>
        <v>-122151.16173635075</v>
      </c>
      <c r="L537" s="53">
        <f t="shared" si="26"/>
        <v>-376110.1317471577</v>
      </c>
      <c r="M537" s="54">
        <f t="shared" si="27"/>
        <v>-34912.355562470635</v>
      </c>
    </row>
    <row r="538" spans="1:13" ht="12.75">
      <c r="A538" s="23">
        <v>39261</v>
      </c>
      <c r="B538" s="19">
        <v>0.75</v>
      </c>
      <c r="C538" s="2">
        <v>96.6757</v>
      </c>
      <c r="D538" s="2">
        <v>1.0166</v>
      </c>
      <c r="E538" s="10">
        <v>255.1215</v>
      </c>
      <c r="F538" s="8">
        <v>-5.0237</v>
      </c>
      <c r="G538" s="9">
        <v>62.108</v>
      </c>
      <c r="H538" s="2">
        <v>338.8339</v>
      </c>
      <c r="I538" s="10">
        <v>50.8614</v>
      </c>
      <c r="J538" s="9">
        <v>4.9093</v>
      </c>
      <c r="K538" s="52">
        <f t="shared" si="25"/>
        <v>-101324.5288178578</v>
      </c>
      <c r="L538" s="53">
        <f t="shared" si="26"/>
        <v>-381381.44927563524</v>
      </c>
      <c r="M538" s="54">
        <f t="shared" si="27"/>
        <v>-34688.54246938807</v>
      </c>
    </row>
    <row r="539" spans="1:13" ht="12.75">
      <c r="A539" s="23">
        <v>39262</v>
      </c>
      <c r="B539" s="19">
        <v>0</v>
      </c>
      <c r="C539" s="2">
        <v>96.914</v>
      </c>
      <c r="D539" s="2">
        <v>1.0166</v>
      </c>
      <c r="E539" s="10">
        <v>258.2498</v>
      </c>
      <c r="F539" s="8">
        <v>-4.987</v>
      </c>
      <c r="G539" s="9">
        <v>61.9708</v>
      </c>
      <c r="H539" s="2">
        <v>338.8121</v>
      </c>
      <c r="I539" s="10">
        <v>50.8198</v>
      </c>
      <c r="J539" s="9">
        <v>4.9089</v>
      </c>
      <c r="K539" s="52">
        <f t="shared" si="25"/>
        <v>-80187.76285201742</v>
      </c>
      <c r="L539" s="53">
        <f t="shared" si="26"/>
        <v>-385510.7866639747</v>
      </c>
      <c r="M539" s="54">
        <f t="shared" si="27"/>
        <v>-34359.701851923746</v>
      </c>
    </row>
    <row r="540" spans="1:13" ht="12.75">
      <c r="A540" s="23">
        <v>39262</v>
      </c>
      <c r="B540" s="19">
        <v>0.25</v>
      </c>
      <c r="C540" s="2">
        <v>97.1524</v>
      </c>
      <c r="D540" s="2">
        <v>1.0166</v>
      </c>
      <c r="E540" s="10">
        <v>261.3927</v>
      </c>
      <c r="F540" s="8">
        <v>-4.9349</v>
      </c>
      <c r="G540" s="9">
        <v>61.8306</v>
      </c>
      <c r="H540" s="2">
        <v>338.7904</v>
      </c>
      <c r="I540" s="10">
        <v>50.7755</v>
      </c>
      <c r="J540" s="9">
        <v>4.9083</v>
      </c>
      <c r="K540" s="52">
        <f t="shared" si="25"/>
        <v>-58802.28343207563</v>
      </c>
      <c r="L540" s="53">
        <f t="shared" si="26"/>
        <v>-388477.2142615536</v>
      </c>
      <c r="M540" s="54">
        <f t="shared" si="27"/>
        <v>-33924.709452017</v>
      </c>
    </row>
    <row r="541" spans="1:13" ht="12.75">
      <c r="A541" s="23">
        <v>39262</v>
      </c>
      <c r="B541" s="19">
        <v>0.5</v>
      </c>
      <c r="C541" s="2">
        <v>97.3906</v>
      </c>
      <c r="D541" s="2">
        <v>1.0166</v>
      </c>
      <c r="E541" s="10">
        <v>264.5502</v>
      </c>
      <c r="F541" s="8">
        <v>-4.8675</v>
      </c>
      <c r="G541" s="9">
        <v>61.6882</v>
      </c>
      <c r="H541" s="2">
        <v>338.7688</v>
      </c>
      <c r="I541" s="10">
        <v>50.7285</v>
      </c>
      <c r="J541" s="9">
        <v>4.9076</v>
      </c>
      <c r="K541" s="52">
        <f t="shared" si="25"/>
        <v>-37233.164019220014</v>
      </c>
      <c r="L541" s="53">
        <f t="shared" si="26"/>
        <v>-390264.9224356356</v>
      </c>
      <c r="M541" s="54">
        <f t="shared" si="27"/>
        <v>-33385.428297662394</v>
      </c>
    </row>
    <row r="542" spans="1:13" ht="12.75">
      <c r="A542" s="23">
        <v>39262</v>
      </c>
      <c r="B542" s="19">
        <v>0.75</v>
      </c>
      <c r="C542" s="2">
        <v>97.6289</v>
      </c>
      <c r="D542" s="2">
        <v>1.0166</v>
      </c>
      <c r="E542" s="10">
        <v>267.7223</v>
      </c>
      <c r="F542" s="8">
        <v>-4.7847</v>
      </c>
      <c r="G542" s="9">
        <v>61.544</v>
      </c>
      <c r="H542" s="2">
        <v>338.7474</v>
      </c>
      <c r="I542" s="10">
        <v>50.6789</v>
      </c>
      <c r="J542" s="9">
        <v>4.9067</v>
      </c>
      <c r="K542" s="52">
        <f t="shared" si="25"/>
        <v>-15546.161543733037</v>
      </c>
      <c r="L542" s="53">
        <f t="shared" si="26"/>
        <v>-390859.27872919757</v>
      </c>
      <c r="M542" s="54">
        <f t="shared" si="27"/>
        <v>-32742.132063698587</v>
      </c>
    </row>
    <row r="543" spans="1:13" ht="12.75">
      <c r="A543" s="23">
        <v>39263</v>
      </c>
      <c r="B543" s="19">
        <v>0</v>
      </c>
      <c r="C543" s="2">
        <v>97.8672</v>
      </c>
      <c r="D543" s="2">
        <v>1.0166</v>
      </c>
      <c r="E543" s="10">
        <v>270.909</v>
      </c>
      <c r="F543" s="8">
        <v>-4.6866</v>
      </c>
      <c r="G543" s="9">
        <v>61.3987</v>
      </c>
      <c r="H543" s="2">
        <v>338.7261</v>
      </c>
      <c r="I543" s="10">
        <v>50.6267</v>
      </c>
      <c r="J543" s="9">
        <v>4.9057</v>
      </c>
      <c r="K543" s="52">
        <f t="shared" si="25"/>
        <v>6191.86913732889</v>
      </c>
      <c r="L543" s="53">
        <f t="shared" si="26"/>
        <v>-390251.04882632557</v>
      </c>
      <c r="M543" s="54">
        <f t="shared" si="27"/>
        <v>-31996.61852525356</v>
      </c>
    </row>
    <row r="544" spans="1:13" ht="12.75">
      <c r="A544" s="23">
        <v>39263</v>
      </c>
      <c r="B544" s="19">
        <v>0.25</v>
      </c>
      <c r="C544" s="2">
        <v>98.1055</v>
      </c>
      <c r="D544" s="2">
        <v>1.0166</v>
      </c>
      <c r="E544" s="10">
        <v>274.1102</v>
      </c>
      <c r="F544" s="8">
        <v>-4.5732</v>
      </c>
      <c r="G544" s="9">
        <v>61.2527</v>
      </c>
      <c r="H544" s="2">
        <v>338.705</v>
      </c>
      <c r="I544" s="10">
        <v>50.5718</v>
      </c>
      <c r="J544" s="9">
        <v>4.9046</v>
      </c>
      <c r="K544" s="52">
        <f t="shared" si="25"/>
        <v>27912.721180038203</v>
      </c>
      <c r="L544" s="53">
        <f t="shared" si="26"/>
        <v>-388432.8762266218</v>
      </c>
      <c r="M544" s="54">
        <f t="shared" si="27"/>
        <v>-31149.825214808352</v>
      </c>
    </row>
    <row r="545" spans="1:13" ht="12.75">
      <c r="A545" s="23">
        <v>39263</v>
      </c>
      <c r="B545" s="19">
        <v>0.5</v>
      </c>
      <c r="C545" s="2">
        <v>98.3438</v>
      </c>
      <c r="D545" s="2">
        <v>1.0166</v>
      </c>
      <c r="E545" s="10">
        <v>277.3259</v>
      </c>
      <c r="F545" s="8">
        <v>-4.4448</v>
      </c>
      <c r="G545" s="9">
        <v>61.1065</v>
      </c>
      <c r="H545" s="2">
        <v>338.684</v>
      </c>
      <c r="I545" s="10">
        <v>50.5143</v>
      </c>
      <c r="J545" s="9">
        <v>4.9033</v>
      </c>
      <c r="K545" s="52">
        <f t="shared" si="25"/>
        <v>49548.17909197665</v>
      </c>
      <c r="L545" s="53">
        <f t="shared" si="26"/>
        <v>-385401.67158339906</v>
      </c>
      <c r="M545" s="54">
        <f t="shared" si="27"/>
        <v>-30204.75775066399</v>
      </c>
    </row>
    <row r="546" spans="1:13" ht="12.75">
      <c r="A546" s="23">
        <v>39263</v>
      </c>
      <c r="B546" s="19">
        <v>0.75</v>
      </c>
      <c r="C546" s="2">
        <v>98.5821</v>
      </c>
      <c r="D546" s="2">
        <v>1.0166</v>
      </c>
      <c r="E546" s="10">
        <v>280.5558</v>
      </c>
      <c r="F546" s="8">
        <v>-4.3015</v>
      </c>
      <c r="G546" s="9">
        <v>60.9607</v>
      </c>
      <c r="H546" s="2">
        <v>338.6631</v>
      </c>
      <c r="I546" s="10">
        <v>50.4542</v>
      </c>
      <c r="J546" s="9">
        <v>4.9019</v>
      </c>
      <c r="K546" s="52">
        <f t="shared" si="25"/>
        <v>71027.71878834566</v>
      </c>
      <c r="L546" s="53">
        <f t="shared" si="26"/>
        <v>-381159.2401411267</v>
      </c>
      <c r="M546" s="54">
        <f t="shared" si="27"/>
        <v>-29163.07009752612</v>
      </c>
    </row>
    <row r="547" spans="1:13" ht="12.75">
      <c r="A547" s="23">
        <v>39264</v>
      </c>
      <c r="B547" s="19">
        <v>0</v>
      </c>
      <c r="C547" s="2">
        <v>98.8204</v>
      </c>
      <c r="D547" s="2">
        <v>1.0166</v>
      </c>
      <c r="E547" s="10">
        <v>283.7998</v>
      </c>
      <c r="F547" s="8">
        <v>-4.1435</v>
      </c>
      <c r="G547" s="9">
        <v>60.8156</v>
      </c>
      <c r="H547" s="2">
        <v>338.6424</v>
      </c>
      <c r="I547" s="10">
        <v>50.3913</v>
      </c>
      <c r="J547" s="9">
        <v>4.9003</v>
      </c>
      <c r="K547" s="52">
        <f t="shared" si="25"/>
        <v>92281.68922284113</v>
      </c>
      <c r="L547" s="53">
        <f t="shared" si="26"/>
        <v>-375709.4001652068</v>
      </c>
      <c r="M547" s="54">
        <f t="shared" si="27"/>
        <v>-28026.904841881576</v>
      </c>
    </row>
    <row r="548" spans="1:13" ht="12.75">
      <c r="A548" s="23">
        <v>39264</v>
      </c>
      <c r="B548" s="19">
        <v>0.25</v>
      </c>
      <c r="C548" s="2">
        <v>99.0586</v>
      </c>
      <c r="D548" s="2">
        <v>1.0166</v>
      </c>
      <c r="E548" s="10">
        <v>287.0575</v>
      </c>
      <c r="F548" s="8">
        <v>-3.9713</v>
      </c>
      <c r="G548" s="9">
        <v>60.6718</v>
      </c>
      <c r="H548" s="2">
        <v>338.6219</v>
      </c>
      <c r="I548" s="10">
        <v>50.3259</v>
      </c>
      <c r="J548" s="9">
        <v>4.8986</v>
      </c>
      <c r="K548" s="52">
        <f t="shared" si="25"/>
        <v>113238.79470100738</v>
      </c>
      <c r="L548" s="53">
        <f t="shared" si="26"/>
        <v>-369062.3142029499</v>
      </c>
      <c r="M548" s="54">
        <f t="shared" si="27"/>
        <v>-26800.518503729614</v>
      </c>
    </row>
    <row r="549" spans="1:13" ht="12.75">
      <c r="A549" s="23">
        <v>39264</v>
      </c>
      <c r="B549" s="19">
        <v>0.5</v>
      </c>
      <c r="C549" s="2">
        <v>99.2969</v>
      </c>
      <c r="D549" s="2">
        <v>1.0166</v>
      </c>
      <c r="E549" s="10">
        <v>290.3288</v>
      </c>
      <c r="F549" s="8">
        <v>-3.7852</v>
      </c>
      <c r="G549" s="9">
        <v>60.5295</v>
      </c>
      <c r="H549" s="2">
        <v>338.6015</v>
      </c>
      <c r="I549" s="10">
        <v>50.2577</v>
      </c>
      <c r="J549" s="9">
        <v>4.8968</v>
      </c>
      <c r="K549" s="52">
        <f t="shared" si="25"/>
        <v>133829.33719001227</v>
      </c>
      <c r="L549" s="53">
        <f t="shared" si="26"/>
        <v>-361229.58103096584</v>
      </c>
      <c r="M549" s="54">
        <f t="shared" si="27"/>
        <v>-25486.569060831327</v>
      </c>
    </row>
    <row r="550" spans="1:13" ht="12.75">
      <c r="A550" s="23">
        <v>39264</v>
      </c>
      <c r="B550" s="19">
        <v>0.75</v>
      </c>
      <c r="C550" s="2">
        <v>99.5352</v>
      </c>
      <c r="D550" s="2">
        <v>1.0167</v>
      </c>
      <c r="E550" s="10">
        <v>293.6134</v>
      </c>
      <c r="F550" s="8">
        <v>-3.5856</v>
      </c>
      <c r="G550" s="9">
        <v>60.3891</v>
      </c>
      <c r="H550" s="2">
        <v>338.5812</v>
      </c>
      <c r="I550" s="10">
        <v>50.1869</v>
      </c>
      <c r="J550" s="9">
        <v>4.8948</v>
      </c>
      <c r="K550" s="52">
        <f t="shared" si="25"/>
        <v>153983.01721330392</v>
      </c>
      <c r="L550" s="53">
        <f t="shared" si="26"/>
        <v>-352228.6342746837</v>
      </c>
      <c r="M550" s="54">
        <f t="shared" si="27"/>
        <v>-24088.4192825026</v>
      </c>
    </row>
    <row r="551" spans="1:13" ht="12.75">
      <c r="A551" s="23">
        <v>39265</v>
      </c>
      <c r="B551" s="19">
        <v>0</v>
      </c>
      <c r="C551" s="2">
        <v>99.7735</v>
      </c>
      <c r="D551" s="2">
        <v>1.0167</v>
      </c>
      <c r="E551" s="10">
        <v>296.9109</v>
      </c>
      <c r="F551" s="8">
        <v>-3.3731</v>
      </c>
      <c r="G551" s="9">
        <v>60.2509</v>
      </c>
      <c r="H551" s="2">
        <v>338.5611</v>
      </c>
      <c r="I551" s="10">
        <v>50.1134</v>
      </c>
      <c r="J551" s="9">
        <v>4.8926</v>
      </c>
      <c r="K551" s="52">
        <f t="shared" si="25"/>
        <v>173629.40475434982</v>
      </c>
      <c r="L551" s="53">
        <f t="shared" si="26"/>
        <v>-342080.9462158144</v>
      </c>
      <c r="M551" s="54">
        <f t="shared" si="27"/>
        <v>-22610.66174518486</v>
      </c>
    </row>
    <row r="552" spans="1:13" ht="12.75">
      <c r="A552" s="23">
        <v>39265</v>
      </c>
      <c r="B552" s="19">
        <v>0.25</v>
      </c>
      <c r="C552" s="2">
        <v>100.0117</v>
      </c>
      <c r="D552" s="2">
        <v>1.0167</v>
      </c>
      <c r="E552" s="10">
        <v>300.2211</v>
      </c>
      <c r="F552" s="8">
        <v>-3.1483</v>
      </c>
      <c r="G552" s="9">
        <v>60.1152</v>
      </c>
      <c r="H552" s="2">
        <v>338.5412</v>
      </c>
      <c r="I552" s="10">
        <v>50.0372</v>
      </c>
      <c r="J552" s="9">
        <v>4.8904</v>
      </c>
      <c r="K552" s="52">
        <f t="shared" si="25"/>
        <v>192700.24503234605</v>
      </c>
      <c r="L552" s="53">
        <f t="shared" si="26"/>
        <v>-330811.88770430774</v>
      </c>
      <c r="M552" s="54">
        <f t="shared" si="27"/>
        <v>-21057.812504682064</v>
      </c>
    </row>
    <row r="553" spans="1:13" ht="12.75">
      <c r="A553" s="23">
        <v>39265</v>
      </c>
      <c r="B553" s="19">
        <v>0.5</v>
      </c>
      <c r="C553" s="2">
        <v>100.25</v>
      </c>
      <c r="D553" s="2">
        <v>1.0167</v>
      </c>
      <c r="E553" s="10">
        <v>303.5437</v>
      </c>
      <c r="F553" s="8">
        <v>-2.9118</v>
      </c>
      <c r="G553" s="9">
        <v>59.9822</v>
      </c>
      <c r="H553" s="2">
        <v>338.5214</v>
      </c>
      <c r="I553" s="10">
        <v>49.9584</v>
      </c>
      <c r="J553" s="9">
        <v>4.8879</v>
      </c>
      <c r="K553" s="52">
        <f t="shared" si="25"/>
        <v>211127.5450414631</v>
      </c>
      <c r="L553" s="53">
        <f t="shared" si="26"/>
        <v>-318450.93668644474</v>
      </c>
      <c r="M553" s="54">
        <f t="shared" si="27"/>
        <v>-19434.27696865146</v>
      </c>
    </row>
    <row r="554" spans="1:13" ht="12.75">
      <c r="A554" s="23">
        <v>39265</v>
      </c>
      <c r="B554" s="19">
        <v>0.75</v>
      </c>
      <c r="C554" s="2">
        <v>100.4883</v>
      </c>
      <c r="D554" s="2">
        <v>1.0167</v>
      </c>
      <c r="E554" s="10">
        <v>306.8783</v>
      </c>
      <c r="F554" s="8">
        <v>-2.6643</v>
      </c>
      <c r="G554" s="9">
        <v>59.8522</v>
      </c>
      <c r="H554" s="2">
        <v>338.5017</v>
      </c>
      <c r="I554" s="10">
        <v>49.8768</v>
      </c>
      <c r="J554" s="9">
        <v>4.8853</v>
      </c>
      <c r="K554" s="52">
        <f t="shared" si="25"/>
        <v>228844.5688181573</v>
      </c>
      <c r="L554" s="53">
        <f t="shared" si="26"/>
        <v>-305032.8884010716</v>
      </c>
      <c r="M554" s="54">
        <f t="shared" si="27"/>
        <v>-17745.087004165376</v>
      </c>
    </row>
    <row r="555" spans="1:13" ht="12.75">
      <c r="A555" s="23">
        <v>39266</v>
      </c>
      <c r="B555" s="19">
        <v>0</v>
      </c>
      <c r="C555" s="2">
        <v>100.7265</v>
      </c>
      <c r="D555" s="2">
        <v>1.0167</v>
      </c>
      <c r="E555" s="10">
        <v>310.2246</v>
      </c>
      <c r="F555" s="8">
        <v>-2.4065</v>
      </c>
      <c r="G555" s="9">
        <v>59.7253</v>
      </c>
      <c r="H555" s="2">
        <v>338.4822</v>
      </c>
      <c r="I555" s="10">
        <v>49.7926</v>
      </c>
      <c r="J555" s="9">
        <v>4.8826</v>
      </c>
      <c r="K555" s="52">
        <f t="shared" si="25"/>
        <v>245786.22291853596</v>
      </c>
      <c r="L555" s="53">
        <f t="shared" si="26"/>
        <v>-290595.5469801664</v>
      </c>
      <c r="M555" s="54">
        <f t="shared" si="27"/>
        <v>-15995.135480972916</v>
      </c>
    </row>
    <row r="556" spans="1:13" ht="12.75">
      <c r="A556" s="23">
        <v>39266</v>
      </c>
      <c r="B556" s="19">
        <v>0.25</v>
      </c>
      <c r="C556" s="2">
        <v>100.9648</v>
      </c>
      <c r="D556" s="2">
        <v>1.0167</v>
      </c>
      <c r="E556" s="10">
        <v>313.5824</v>
      </c>
      <c r="F556" s="8">
        <v>-2.1393</v>
      </c>
      <c r="G556" s="9">
        <v>59.6017</v>
      </c>
      <c r="H556" s="2">
        <v>338.4628</v>
      </c>
      <c r="I556" s="10">
        <v>49.7056</v>
      </c>
      <c r="J556" s="9">
        <v>4.8798</v>
      </c>
      <c r="K556" s="52">
        <f t="shared" si="25"/>
        <v>261890.24663142412</v>
      </c>
      <c r="L556" s="53">
        <f t="shared" si="26"/>
        <v>-275181.0629615251</v>
      </c>
      <c r="M556" s="54">
        <f t="shared" si="27"/>
        <v>-14190.602653912894</v>
      </c>
    </row>
    <row r="557" spans="1:13" ht="12.75">
      <c r="A557" s="23">
        <v>39266</v>
      </c>
      <c r="B557" s="19">
        <v>0.5</v>
      </c>
      <c r="C557" s="2">
        <v>101.2031</v>
      </c>
      <c r="D557" s="2">
        <v>1.0167</v>
      </c>
      <c r="E557" s="10">
        <v>316.9514</v>
      </c>
      <c r="F557" s="8">
        <v>-1.8636</v>
      </c>
      <c r="G557" s="9">
        <v>59.4815</v>
      </c>
      <c r="H557" s="2">
        <v>338.4437</v>
      </c>
      <c r="I557" s="10">
        <v>49.616</v>
      </c>
      <c r="J557" s="9">
        <v>4.8767</v>
      </c>
      <c r="K557" s="52">
        <f t="shared" si="25"/>
        <v>277095.7349198496</v>
      </c>
      <c r="L557" s="53">
        <f t="shared" si="26"/>
        <v>-258835.72991417997</v>
      </c>
      <c r="M557" s="54">
        <f t="shared" si="27"/>
        <v>-12337.56490294528</v>
      </c>
    </row>
    <row r="558" spans="1:13" ht="12.75">
      <c r="A558" s="23">
        <v>39266</v>
      </c>
      <c r="B558" s="19">
        <v>0.75</v>
      </c>
      <c r="C558" s="2">
        <v>101.4414</v>
      </c>
      <c r="D558" s="2">
        <v>1.0167</v>
      </c>
      <c r="E558" s="10">
        <v>320.3314</v>
      </c>
      <c r="F558" s="8">
        <v>-1.5802</v>
      </c>
      <c r="G558" s="9">
        <v>59.3648</v>
      </c>
      <c r="H558" s="2">
        <v>338.4246</v>
      </c>
      <c r="I558" s="10">
        <v>49.5236</v>
      </c>
      <c r="J558" s="9">
        <v>4.8736</v>
      </c>
      <c r="K558" s="52">
        <f t="shared" si="25"/>
        <v>291344.8084486654</v>
      </c>
      <c r="L558" s="53">
        <f t="shared" si="26"/>
        <v>-241609.52449469635</v>
      </c>
      <c r="M558" s="54">
        <f t="shared" si="27"/>
        <v>-10441.368505160322</v>
      </c>
    </row>
    <row r="559" spans="1:13" ht="12.75">
      <c r="A559" s="23">
        <v>39267</v>
      </c>
      <c r="B559" s="19">
        <v>0</v>
      </c>
      <c r="C559" s="2">
        <v>101.6796</v>
      </c>
      <c r="D559" s="2">
        <v>1.0167</v>
      </c>
      <c r="E559" s="10">
        <v>323.722</v>
      </c>
      <c r="F559" s="8">
        <v>-1.2902</v>
      </c>
      <c r="G559" s="9">
        <v>59.2516</v>
      </c>
      <c r="H559" s="2">
        <v>338.4057</v>
      </c>
      <c r="I559" s="10">
        <v>49.4285</v>
      </c>
      <c r="J559" s="9">
        <v>4.8703</v>
      </c>
      <c r="K559" s="52">
        <f t="shared" si="25"/>
        <v>304581.03232777875</v>
      </c>
      <c r="L559" s="53">
        <f t="shared" si="26"/>
        <v>-223557.00496944788</v>
      </c>
      <c r="M559" s="54">
        <f t="shared" si="27"/>
        <v>-8509.260741967288</v>
      </c>
    </row>
    <row r="560" spans="1:13" ht="12.75">
      <c r="A560" s="23">
        <v>39267</v>
      </c>
      <c r="B560" s="19">
        <v>0.25</v>
      </c>
      <c r="C560" s="2">
        <v>101.9179</v>
      </c>
      <c r="D560" s="2">
        <v>1.0167</v>
      </c>
      <c r="E560" s="10">
        <v>327.1231</v>
      </c>
      <c r="F560" s="8">
        <v>-0.9945</v>
      </c>
      <c r="G560" s="9">
        <v>59.1421</v>
      </c>
      <c r="H560" s="2">
        <v>338.387</v>
      </c>
      <c r="I560" s="10">
        <v>49.3307</v>
      </c>
      <c r="J560" s="9">
        <v>4.8668</v>
      </c>
      <c r="K560" s="52">
        <f t="shared" si="25"/>
        <v>316753.4059875087</v>
      </c>
      <c r="L560" s="53">
        <f t="shared" si="26"/>
        <v>-204735.8625354757</v>
      </c>
      <c r="M560" s="54">
        <f t="shared" si="27"/>
        <v>-6547.132599204981</v>
      </c>
    </row>
    <row r="561" spans="1:13" ht="12.75">
      <c r="A561" s="23">
        <v>39267</v>
      </c>
      <c r="B561" s="19">
        <v>0.5</v>
      </c>
      <c r="C561" s="2">
        <v>102.1562</v>
      </c>
      <c r="D561" s="2">
        <v>1.0167</v>
      </c>
      <c r="E561" s="10">
        <v>330.5344</v>
      </c>
      <c r="F561" s="8">
        <v>-0.6942</v>
      </c>
      <c r="G561" s="9">
        <v>59.0362</v>
      </c>
      <c r="H561" s="2">
        <v>338.3684</v>
      </c>
      <c r="I561" s="10">
        <v>49.2302</v>
      </c>
      <c r="J561" s="9">
        <v>4.8632</v>
      </c>
      <c r="K561" s="52">
        <f t="shared" si="25"/>
        <v>327811.93523066834</v>
      </c>
      <c r="L561" s="53">
        <f t="shared" si="26"/>
        <v>-185207.3408388181</v>
      </c>
      <c r="M561" s="54">
        <f t="shared" si="27"/>
        <v>-4562.089428637495</v>
      </c>
    </row>
    <row r="562" spans="1:13" ht="12.75">
      <c r="A562" s="23">
        <v>39267</v>
      </c>
      <c r="B562" s="19">
        <v>0.75</v>
      </c>
      <c r="C562" s="2">
        <v>102.3945</v>
      </c>
      <c r="D562" s="2">
        <v>1.0167</v>
      </c>
      <c r="E562" s="10">
        <v>333.9559</v>
      </c>
      <c r="F562" s="8">
        <v>-0.3903</v>
      </c>
      <c r="G562" s="9">
        <v>58.934</v>
      </c>
      <c r="H562" s="2">
        <v>338.35</v>
      </c>
      <c r="I562" s="10">
        <v>49.1269</v>
      </c>
      <c r="J562" s="9">
        <v>4.8595</v>
      </c>
      <c r="K562" s="52">
        <f t="shared" si="25"/>
        <v>337712.30283830734</v>
      </c>
      <c r="L562" s="53">
        <f t="shared" si="26"/>
        <v>-165035.18426962942</v>
      </c>
      <c r="M562" s="54">
        <f t="shared" si="27"/>
        <v>-2560.5456714959287</v>
      </c>
    </row>
    <row r="563" spans="1:13" ht="12.75">
      <c r="A563" s="23">
        <v>39268</v>
      </c>
      <c r="B563" s="19">
        <v>0</v>
      </c>
      <c r="C563" s="2">
        <v>102.6328</v>
      </c>
      <c r="D563" s="2">
        <v>1.0167</v>
      </c>
      <c r="E563" s="10">
        <v>337.3873</v>
      </c>
      <c r="F563" s="8">
        <v>-0.084</v>
      </c>
      <c r="G563" s="9">
        <v>58.8355</v>
      </c>
      <c r="H563" s="2">
        <v>338.3318</v>
      </c>
      <c r="I563" s="10">
        <v>49.0208</v>
      </c>
      <c r="J563" s="9">
        <v>4.8556</v>
      </c>
      <c r="K563" s="52">
        <f t="shared" si="25"/>
        <v>346412.49479303503</v>
      </c>
      <c r="L563" s="53">
        <f t="shared" si="26"/>
        <v>-144287.7018376449</v>
      </c>
      <c r="M563" s="54">
        <f t="shared" si="27"/>
        <v>-550.1612453353673</v>
      </c>
    </row>
    <row r="564" spans="1:13" ht="12.75">
      <c r="A564" s="23">
        <v>39268</v>
      </c>
      <c r="B564" s="19">
        <v>0.25</v>
      </c>
      <c r="C564" s="2">
        <v>102.8711</v>
      </c>
      <c r="D564" s="2">
        <v>1.0167</v>
      </c>
      <c r="E564" s="10">
        <v>340.8285</v>
      </c>
      <c r="F564" s="8">
        <v>0.2236</v>
      </c>
      <c r="G564" s="9">
        <v>58.7408</v>
      </c>
      <c r="H564" s="2">
        <v>338.3146</v>
      </c>
      <c r="I564" s="10">
        <v>48.912</v>
      </c>
      <c r="J564" s="9">
        <v>4.8515</v>
      </c>
      <c r="K564" s="52">
        <f t="shared" si="25"/>
        <v>353875.8108176598</v>
      </c>
      <c r="L564" s="53">
        <f t="shared" si="26"/>
        <v>-123035.2589095597</v>
      </c>
      <c r="M564" s="54">
        <f t="shared" si="27"/>
        <v>1462.1164696406065</v>
      </c>
    </row>
    <row r="565" spans="1:13" ht="12.75">
      <c r="A565" s="23">
        <v>39268</v>
      </c>
      <c r="B565" s="19">
        <v>0.5</v>
      </c>
      <c r="C565" s="2">
        <v>103.1094</v>
      </c>
      <c r="D565" s="2">
        <v>1.0167</v>
      </c>
      <c r="E565" s="10">
        <v>344.2793</v>
      </c>
      <c r="F565" s="8">
        <v>0.5314</v>
      </c>
      <c r="G565" s="9">
        <v>58.6499</v>
      </c>
      <c r="H565" s="2">
        <v>338.2978</v>
      </c>
      <c r="I565" s="10">
        <v>48.8004</v>
      </c>
      <c r="J565" s="9">
        <v>4.8473</v>
      </c>
      <c r="K565" s="52">
        <f t="shared" si="25"/>
        <v>360069.0217939381</v>
      </c>
      <c r="L565" s="53">
        <f t="shared" si="26"/>
        <v>-101351.21677698016</v>
      </c>
      <c r="M565" s="54">
        <f t="shared" si="27"/>
        <v>3469.3971314061087</v>
      </c>
    </row>
    <row r="566" spans="1:13" ht="12.75">
      <c r="A566" s="23">
        <v>39268</v>
      </c>
      <c r="B566" s="19">
        <v>0.75</v>
      </c>
      <c r="C566" s="2">
        <v>103.3477</v>
      </c>
      <c r="D566" s="2">
        <v>1.0167</v>
      </c>
      <c r="E566" s="10">
        <v>347.7397</v>
      </c>
      <c r="F566" s="8">
        <v>0.8382</v>
      </c>
      <c r="G566" s="9">
        <v>58.5628</v>
      </c>
      <c r="H566" s="2">
        <v>338.2812</v>
      </c>
      <c r="I566" s="10">
        <v>48.6861</v>
      </c>
      <c r="J566" s="9">
        <v>4.843</v>
      </c>
      <c r="K566" s="52">
        <f t="shared" si="25"/>
        <v>364963.7495391643</v>
      </c>
      <c r="L566" s="53">
        <f t="shared" si="26"/>
        <v>-79310.1024897653</v>
      </c>
      <c r="M566" s="54">
        <f t="shared" si="27"/>
        <v>5464.18523721198</v>
      </c>
    </row>
    <row r="567" spans="1:13" ht="12.75">
      <c r="A567" s="23">
        <v>39269</v>
      </c>
      <c r="B567" s="19">
        <v>0</v>
      </c>
      <c r="C567" s="2">
        <v>103.586</v>
      </c>
      <c r="D567" s="2">
        <v>1.0167</v>
      </c>
      <c r="E567" s="10">
        <v>351.2096</v>
      </c>
      <c r="F567" s="8">
        <v>1.1428</v>
      </c>
      <c r="G567" s="9">
        <v>58.4795</v>
      </c>
      <c r="H567" s="2">
        <v>338.2647</v>
      </c>
      <c r="I567" s="10">
        <v>48.5689</v>
      </c>
      <c r="J567" s="9">
        <v>4.8385</v>
      </c>
      <c r="K567" s="52">
        <f t="shared" si="25"/>
        <v>368535.9735735645</v>
      </c>
      <c r="L567" s="53">
        <f t="shared" si="26"/>
        <v>-56989.156007392805</v>
      </c>
      <c r="M567" s="54">
        <f t="shared" si="27"/>
        <v>7439.03328123881</v>
      </c>
    </row>
    <row r="568" spans="1:13" ht="12.75">
      <c r="A568" s="23">
        <v>39269</v>
      </c>
      <c r="B568" s="19">
        <v>0.25</v>
      </c>
      <c r="C568" s="2">
        <v>103.8243</v>
      </c>
      <c r="D568" s="2">
        <v>1.0167</v>
      </c>
      <c r="E568" s="10">
        <v>354.6888</v>
      </c>
      <c r="F568" s="8">
        <v>1.444</v>
      </c>
      <c r="G568" s="9">
        <v>58.4002</v>
      </c>
      <c r="H568" s="2">
        <v>338.2483</v>
      </c>
      <c r="I568" s="10">
        <v>48.449</v>
      </c>
      <c r="J568" s="9">
        <v>4.8338</v>
      </c>
      <c r="K568" s="52">
        <f t="shared" si="25"/>
        <v>370767.65335066256</v>
      </c>
      <c r="L568" s="53">
        <f t="shared" si="26"/>
        <v>-34468.1768180131</v>
      </c>
      <c r="M568" s="54">
        <f t="shared" si="27"/>
        <v>9386.570945646428</v>
      </c>
    </row>
    <row r="569" spans="1:13" ht="12.75">
      <c r="A569" s="23">
        <v>39269</v>
      </c>
      <c r="B569" s="19">
        <v>0.5</v>
      </c>
      <c r="C569" s="2">
        <v>104.0626</v>
      </c>
      <c r="D569" s="2">
        <v>1.0167</v>
      </c>
      <c r="E569" s="10">
        <v>358.1771</v>
      </c>
      <c r="F569" s="8">
        <v>1.7407</v>
      </c>
      <c r="G569" s="9">
        <v>58.3248</v>
      </c>
      <c r="H569" s="2">
        <v>338.232</v>
      </c>
      <c r="I569" s="10">
        <v>48.3263</v>
      </c>
      <c r="J569" s="9">
        <v>4.829</v>
      </c>
      <c r="K569" s="52">
        <f t="shared" si="25"/>
        <v>371643.89855314896</v>
      </c>
      <c r="L569" s="53">
        <f t="shared" si="26"/>
        <v>-11828.06738478488</v>
      </c>
      <c r="M569" s="54">
        <f t="shared" si="27"/>
        <v>11300.087119681164</v>
      </c>
    </row>
    <row r="570" spans="1:13" ht="12.75">
      <c r="A570" s="23">
        <v>39269</v>
      </c>
      <c r="B570" s="19">
        <v>0.75</v>
      </c>
      <c r="C570" s="2">
        <v>104.3009</v>
      </c>
      <c r="D570" s="2">
        <v>1.0167</v>
      </c>
      <c r="E570" s="10">
        <v>1.6746</v>
      </c>
      <c r="F570" s="8">
        <v>2.0316</v>
      </c>
      <c r="G570" s="9">
        <v>58.2534</v>
      </c>
      <c r="H570" s="2">
        <v>338.2158</v>
      </c>
      <c r="I570" s="10">
        <v>48.2007</v>
      </c>
      <c r="J570" s="9">
        <v>4.8241</v>
      </c>
      <c r="K570" s="52">
        <f t="shared" si="25"/>
        <v>371156.2118699599</v>
      </c>
      <c r="L570" s="53">
        <f t="shared" si="26"/>
        <v>10850.977818661087</v>
      </c>
      <c r="M570" s="54">
        <f t="shared" si="27"/>
        <v>13171.641120579588</v>
      </c>
    </row>
    <row r="571" spans="1:13" ht="12.75">
      <c r="A571" s="23">
        <v>39270</v>
      </c>
      <c r="B571" s="19">
        <v>0</v>
      </c>
      <c r="C571" s="2">
        <v>104.5393</v>
      </c>
      <c r="D571" s="2">
        <v>1.0167</v>
      </c>
      <c r="E571" s="10">
        <v>5.181</v>
      </c>
      <c r="F571" s="8">
        <v>2.3157</v>
      </c>
      <c r="G571" s="9">
        <v>58.1863</v>
      </c>
      <c r="H571" s="2">
        <v>338.1997</v>
      </c>
      <c r="I571" s="10">
        <v>48.0723</v>
      </c>
      <c r="J571" s="9">
        <v>4.819</v>
      </c>
      <c r="K571" s="52">
        <f t="shared" si="25"/>
        <v>369302.2844453126</v>
      </c>
      <c r="L571" s="53">
        <f t="shared" si="26"/>
        <v>33485.66489118944</v>
      </c>
      <c r="M571" s="54">
        <f t="shared" si="27"/>
        <v>14995.336283095681</v>
      </c>
    </row>
    <row r="572" spans="1:13" ht="12.75">
      <c r="A572" s="23">
        <v>39270</v>
      </c>
      <c r="B572" s="19">
        <v>0.25</v>
      </c>
      <c r="C572" s="2">
        <v>104.7776</v>
      </c>
      <c r="D572" s="2">
        <v>1.0167</v>
      </c>
      <c r="E572" s="10">
        <v>8.6961</v>
      </c>
      <c r="F572" s="8">
        <v>2.5917</v>
      </c>
      <c r="G572" s="9">
        <v>58.1234</v>
      </c>
      <c r="H572" s="2">
        <v>338.1837</v>
      </c>
      <c r="I572" s="10">
        <v>47.9411</v>
      </c>
      <c r="J572" s="9">
        <v>4.8137</v>
      </c>
      <c r="K572" s="52">
        <f t="shared" si="25"/>
        <v>366082.62358665606</v>
      </c>
      <c r="L572" s="53">
        <f t="shared" si="26"/>
        <v>55993.01160831398</v>
      </c>
      <c r="M572" s="54">
        <f t="shared" si="27"/>
        <v>16763.281737645724</v>
      </c>
    </row>
    <row r="573" spans="1:13" ht="12.75">
      <c r="A573" s="23">
        <v>39270</v>
      </c>
      <c r="B573" s="19">
        <v>0.5</v>
      </c>
      <c r="C573" s="2">
        <v>105.016</v>
      </c>
      <c r="D573" s="2">
        <v>1.0167</v>
      </c>
      <c r="E573" s="10">
        <v>12.2198</v>
      </c>
      <c r="F573" s="8">
        <v>2.8584</v>
      </c>
      <c r="G573" s="9">
        <v>58.065</v>
      </c>
      <c r="H573" s="2">
        <v>338.1678</v>
      </c>
      <c r="I573" s="10">
        <v>47.807</v>
      </c>
      <c r="J573" s="9">
        <v>4.8083</v>
      </c>
      <c r="K573" s="52">
        <f t="shared" si="25"/>
        <v>361505.347198936</v>
      </c>
      <c r="L573" s="53">
        <f t="shared" si="26"/>
        <v>78290.99952053688</v>
      </c>
      <c r="M573" s="54">
        <f t="shared" si="27"/>
        <v>18468.374993972295</v>
      </c>
    </row>
    <row r="574" spans="1:13" ht="12.75">
      <c r="A574" s="23">
        <v>39270</v>
      </c>
      <c r="B574" s="19">
        <v>0.75</v>
      </c>
      <c r="C574" s="2">
        <v>105.2543</v>
      </c>
      <c r="D574" s="2">
        <v>1.0167</v>
      </c>
      <c r="E574" s="10">
        <v>15.7518</v>
      </c>
      <c r="F574" s="8">
        <v>3.1149</v>
      </c>
      <c r="G574" s="9">
        <v>58.0112</v>
      </c>
      <c r="H574" s="2">
        <v>338.1521</v>
      </c>
      <c r="I574" s="10">
        <v>47.6701</v>
      </c>
      <c r="J574" s="9">
        <v>4.8027</v>
      </c>
      <c r="K574" s="52">
        <f t="shared" si="25"/>
        <v>355582.5792156127</v>
      </c>
      <c r="L574" s="53">
        <f t="shared" si="26"/>
        <v>100296.71868485617</v>
      </c>
      <c r="M574" s="54">
        <f t="shared" si="27"/>
        <v>20105.432509213682</v>
      </c>
    </row>
    <row r="575" spans="1:13" ht="12.75">
      <c r="A575" s="23">
        <v>39271</v>
      </c>
      <c r="B575" s="19">
        <v>0</v>
      </c>
      <c r="C575" s="2">
        <v>105.4927</v>
      </c>
      <c r="D575" s="2">
        <v>1.0167</v>
      </c>
      <c r="E575" s="10">
        <v>19.2917</v>
      </c>
      <c r="F575" s="8">
        <v>3.36</v>
      </c>
      <c r="G575" s="9">
        <v>57.9622</v>
      </c>
      <c r="H575" s="2">
        <v>338.1364</v>
      </c>
      <c r="I575" s="10">
        <v>47.5303</v>
      </c>
      <c r="J575" s="9">
        <v>4.797</v>
      </c>
      <c r="K575" s="52">
        <f t="shared" si="25"/>
        <v>348332.6202876793</v>
      </c>
      <c r="L575" s="53">
        <f t="shared" si="26"/>
        <v>121927.70310469295</v>
      </c>
      <c r="M575" s="54">
        <f t="shared" si="27"/>
        <v>21667.39005500315</v>
      </c>
    </row>
    <row r="576" spans="1:13" ht="12.75">
      <c r="A576" s="23">
        <v>39271</v>
      </c>
      <c r="B576" s="19">
        <v>0.25</v>
      </c>
      <c r="C576" s="2">
        <v>105.731</v>
      </c>
      <c r="D576" s="2">
        <v>1.0167</v>
      </c>
      <c r="E576" s="10">
        <v>22.8392</v>
      </c>
      <c r="F576" s="8">
        <v>3.5926</v>
      </c>
      <c r="G576" s="9">
        <v>57.9183</v>
      </c>
      <c r="H576" s="2">
        <v>338.1208</v>
      </c>
      <c r="I576" s="10">
        <v>47.3877</v>
      </c>
      <c r="J576" s="9">
        <v>4.7911</v>
      </c>
      <c r="K576" s="52">
        <f t="shared" si="25"/>
        <v>339779.35335242946</v>
      </c>
      <c r="L576" s="53">
        <f t="shared" si="26"/>
        <v>143103.71127454727</v>
      </c>
      <c r="M576" s="54">
        <f t="shared" si="27"/>
        <v>23147.893147182112</v>
      </c>
    </row>
    <row r="577" spans="1:13" ht="12.75">
      <c r="A577" s="23">
        <v>39271</v>
      </c>
      <c r="B577" s="19">
        <v>0.5</v>
      </c>
      <c r="C577" s="2">
        <v>105.9694</v>
      </c>
      <c r="D577" s="2">
        <v>1.0167</v>
      </c>
      <c r="E577" s="10">
        <v>26.394</v>
      </c>
      <c r="F577" s="8">
        <v>3.8119</v>
      </c>
      <c r="G577" s="9">
        <v>57.8797</v>
      </c>
      <c r="H577" s="2">
        <v>338.1053</v>
      </c>
      <c r="I577" s="10">
        <v>47.2421</v>
      </c>
      <c r="J577" s="9">
        <v>4.7851</v>
      </c>
      <c r="K577" s="52">
        <f t="shared" si="25"/>
        <v>329950.89200175996</v>
      </c>
      <c r="L577" s="53">
        <f t="shared" si="26"/>
        <v>163745.98076438575</v>
      </c>
      <c r="M577" s="54">
        <f t="shared" si="27"/>
        <v>24542.497448414968</v>
      </c>
    </row>
    <row r="578" spans="1:13" ht="12.75">
      <c r="A578" s="23">
        <v>39271</v>
      </c>
      <c r="B578" s="19">
        <v>0.75</v>
      </c>
      <c r="C578" s="2">
        <v>106.2078</v>
      </c>
      <c r="D578" s="2">
        <v>1.0167</v>
      </c>
      <c r="E578" s="10">
        <v>29.9554</v>
      </c>
      <c r="F578" s="8">
        <v>4.0167</v>
      </c>
      <c r="G578" s="9">
        <v>57.8467</v>
      </c>
      <c r="H578" s="2">
        <v>338.09</v>
      </c>
      <c r="I578" s="10">
        <v>47.0937</v>
      </c>
      <c r="J578" s="9">
        <v>4.7789</v>
      </c>
      <c r="K578" s="52">
        <f t="shared" si="25"/>
        <v>318882.1376641054</v>
      </c>
      <c r="L578" s="53">
        <f t="shared" si="26"/>
        <v>183775.872324274</v>
      </c>
      <c r="M578" s="54">
        <f t="shared" si="27"/>
        <v>25844.23057251444</v>
      </c>
    </row>
    <row r="579" spans="1:13" ht="12.75">
      <c r="A579" s="23">
        <v>39272</v>
      </c>
      <c r="B579" s="19">
        <v>0</v>
      </c>
      <c r="C579" s="2">
        <v>106.4462</v>
      </c>
      <c r="D579" s="2">
        <v>1.0167</v>
      </c>
      <c r="E579" s="10">
        <v>33.523</v>
      </c>
      <c r="F579" s="8">
        <v>4.2062</v>
      </c>
      <c r="G579" s="9">
        <v>57.8195</v>
      </c>
      <c r="H579" s="2">
        <v>338.0747</v>
      </c>
      <c r="I579" s="10">
        <v>46.9423</v>
      </c>
      <c r="J579" s="9">
        <v>4.7726</v>
      </c>
      <c r="K579" s="52">
        <f t="shared" si="25"/>
        <v>306611.32907626726</v>
      </c>
      <c r="L579" s="53">
        <f t="shared" si="26"/>
        <v>203118.66150052298</v>
      </c>
      <c r="M579" s="54">
        <f t="shared" si="27"/>
        <v>27048.644344757977</v>
      </c>
    </row>
    <row r="580" spans="1:13" ht="12.75">
      <c r="A580" s="23">
        <v>39272</v>
      </c>
      <c r="B580" s="19">
        <v>0.25</v>
      </c>
      <c r="C580" s="2">
        <v>106.6845</v>
      </c>
      <c r="D580" s="2">
        <v>1.0167</v>
      </c>
      <c r="E580" s="10">
        <v>37.0961</v>
      </c>
      <c r="F580" s="8">
        <v>4.3796</v>
      </c>
      <c r="G580" s="9">
        <v>57.7985</v>
      </c>
      <c r="H580" s="2">
        <v>338.0595</v>
      </c>
      <c r="I580" s="10">
        <v>46.788</v>
      </c>
      <c r="J580" s="9">
        <v>4.7661</v>
      </c>
      <c r="K580" s="52">
        <f t="shared" si="25"/>
        <v>293183.3969642539</v>
      </c>
      <c r="L580" s="53">
        <f t="shared" si="26"/>
        <v>221701.4922239572</v>
      </c>
      <c r="M580" s="54">
        <f t="shared" si="27"/>
        <v>28151.363151635927</v>
      </c>
    </row>
    <row r="581" spans="1:13" ht="12.75">
      <c r="A581" s="23">
        <v>39272</v>
      </c>
      <c r="B581" s="19">
        <v>0.5</v>
      </c>
      <c r="C581" s="2">
        <v>106.9229</v>
      </c>
      <c r="D581" s="2">
        <v>1.0167</v>
      </c>
      <c r="E581" s="10">
        <v>40.6739</v>
      </c>
      <c r="F581" s="8">
        <v>4.536</v>
      </c>
      <c r="G581" s="9">
        <v>57.7839</v>
      </c>
      <c r="H581" s="2">
        <v>338.0444</v>
      </c>
      <c r="I581" s="10">
        <v>46.6308</v>
      </c>
      <c r="J581" s="9">
        <v>4.7594</v>
      </c>
      <c r="K581" s="52">
        <f t="shared" si="25"/>
        <v>278647.23373268405</v>
      </c>
      <c r="L581" s="53">
        <f t="shared" si="26"/>
        <v>239453.67711130914</v>
      </c>
      <c r="M581" s="54">
        <f t="shared" si="27"/>
        <v>29147.247795675008</v>
      </c>
    </row>
    <row r="582" spans="1:13" ht="12.75">
      <c r="A582" s="23">
        <v>39272</v>
      </c>
      <c r="B582" s="19">
        <v>0.75</v>
      </c>
      <c r="C582" s="2">
        <v>107.1613</v>
      </c>
      <c r="D582" s="2">
        <v>1.0167</v>
      </c>
      <c r="E582" s="10">
        <v>44.2558</v>
      </c>
      <c r="F582" s="8">
        <v>4.6749</v>
      </c>
      <c r="G582" s="9">
        <v>57.7762</v>
      </c>
      <c r="H582" s="2">
        <v>338.0295</v>
      </c>
      <c r="I582" s="10">
        <v>46.4706</v>
      </c>
      <c r="J582" s="9">
        <v>4.7526</v>
      </c>
      <c r="K582" s="52">
        <f t="shared" si="25"/>
        <v>263056.5347784316</v>
      </c>
      <c r="L582" s="53">
        <f t="shared" si="26"/>
        <v>256310.23529716997</v>
      </c>
      <c r="M582" s="54">
        <f t="shared" si="27"/>
        <v>30033.831187621734</v>
      </c>
    </row>
    <row r="583" spans="1:13" ht="12.75">
      <c r="A583" s="23">
        <v>39273</v>
      </c>
      <c r="B583" s="19">
        <v>0</v>
      </c>
      <c r="C583" s="2">
        <v>107.3998</v>
      </c>
      <c r="D583" s="2">
        <v>1.0167</v>
      </c>
      <c r="E583" s="10">
        <v>47.8407</v>
      </c>
      <c r="F583" s="8">
        <v>4.7955</v>
      </c>
      <c r="G583" s="9">
        <v>57.7755</v>
      </c>
      <c r="H583" s="2">
        <v>338.0146</v>
      </c>
      <c r="I583" s="10">
        <v>46.1993</v>
      </c>
      <c r="J583" s="9">
        <v>4.7402</v>
      </c>
      <c r="K583" s="52">
        <f t="shared" si="25"/>
        <v>246469.39712713417</v>
      </c>
      <c r="L583" s="53">
        <f t="shared" si="26"/>
        <v>272206.2008632052</v>
      </c>
      <c r="M583" s="54">
        <f t="shared" si="27"/>
        <v>30806.463778714235</v>
      </c>
    </row>
    <row r="584" spans="1:13" ht="12.75">
      <c r="A584" s="23">
        <v>39273</v>
      </c>
      <c r="B584" s="19">
        <v>0.25</v>
      </c>
      <c r="C584" s="2">
        <v>107.6382</v>
      </c>
      <c r="D584" s="2">
        <v>1.0167</v>
      </c>
      <c r="E584" s="10">
        <v>51.4277</v>
      </c>
      <c r="F584" s="8">
        <v>4.8974</v>
      </c>
      <c r="G584" s="9">
        <v>57.7822</v>
      </c>
      <c r="H584" s="2">
        <v>337.9998</v>
      </c>
      <c r="I584" s="10">
        <v>45.7727</v>
      </c>
      <c r="J584" s="9">
        <v>4.72</v>
      </c>
      <c r="K584" s="52">
        <f t="shared" si="25"/>
        <v>228948.24658726828</v>
      </c>
      <c r="L584" s="53">
        <f t="shared" si="26"/>
        <v>287083.0632489092</v>
      </c>
      <c r="M584" s="54">
        <f t="shared" si="27"/>
        <v>31463.142921377537</v>
      </c>
    </row>
    <row r="585" spans="1:13" ht="12.75">
      <c r="A585" s="23">
        <v>39273</v>
      </c>
      <c r="B585" s="19">
        <v>0.5</v>
      </c>
      <c r="C585" s="2">
        <v>107.8766</v>
      </c>
      <c r="D585" s="2">
        <v>1.0167</v>
      </c>
      <c r="E585" s="10">
        <v>55.0159</v>
      </c>
      <c r="F585" s="8">
        <v>4.98</v>
      </c>
      <c r="G585" s="9">
        <v>57.7967</v>
      </c>
      <c r="H585" s="2">
        <v>337.9851</v>
      </c>
      <c r="I585" s="10">
        <v>45.3488</v>
      </c>
      <c r="J585" s="9">
        <v>4.6999</v>
      </c>
      <c r="K585" s="52">
        <f t="shared" si="25"/>
        <v>210558.93862262997</v>
      </c>
      <c r="L585" s="53">
        <f t="shared" si="26"/>
        <v>300887.00816505955</v>
      </c>
      <c r="M585" s="54">
        <f t="shared" si="27"/>
        <v>32000.505596185616</v>
      </c>
    </row>
    <row r="586" spans="1:13" ht="12.75">
      <c r="A586" s="23">
        <v>39273</v>
      </c>
      <c r="B586" s="19">
        <v>0.75</v>
      </c>
      <c r="C586" s="2">
        <v>108.115</v>
      </c>
      <c r="D586" s="2">
        <v>1.0167</v>
      </c>
      <c r="E586" s="10">
        <v>58.604</v>
      </c>
      <c r="F586" s="8">
        <v>5.0431</v>
      </c>
      <c r="G586" s="9">
        <v>57.8191</v>
      </c>
      <c r="H586" s="2">
        <v>337.9706</v>
      </c>
      <c r="I586" s="10">
        <v>44.9276</v>
      </c>
      <c r="J586" s="9">
        <v>4.68</v>
      </c>
      <c r="K586" s="52">
        <f t="shared" si="25"/>
        <v>191371.3727988442</v>
      </c>
      <c r="L586" s="53">
        <f t="shared" si="26"/>
        <v>313565.86090214044</v>
      </c>
      <c r="M586" s="54">
        <f t="shared" si="27"/>
        <v>32417.49182262205</v>
      </c>
    </row>
    <row r="587" spans="1:13" ht="12.75">
      <c r="A587" s="23">
        <v>39274</v>
      </c>
      <c r="B587" s="19">
        <v>0</v>
      </c>
      <c r="C587" s="2">
        <v>108.3535</v>
      </c>
      <c r="D587" s="2">
        <v>1.0167</v>
      </c>
      <c r="E587" s="10">
        <v>62.1909</v>
      </c>
      <c r="F587" s="8">
        <v>5.0864</v>
      </c>
      <c r="G587" s="9">
        <v>57.8498</v>
      </c>
      <c r="H587" s="2">
        <v>337.9561</v>
      </c>
      <c r="I587" s="10">
        <v>44.5091</v>
      </c>
      <c r="J587" s="9">
        <v>4.6601</v>
      </c>
      <c r="K587" s="52">
        <f t="shared" si="25"/>
        <v>171458.58849633418</v>
      </c>
      <c r="L587" s="53">
        <f t="shared" si="26"/>
        <v>325074.9930948638</v>
      </c>
      <c r="M587" s="54">
        <f t="shared" si="27"/>
        <v>32712.459604177162</v>
      </c>
    </row>
    <row r="588" spans="1:13" ht="12.75">
      <c r="A588" s="23">
        <v>39274</v>
      </c>
      <c r="B588" s="19">
        <v>0.25</v>
      </c>
      <c r="C588" s="2">
        <v>108.5919</v>
      </c>
      <c r="D588" s="2">
        <v>1.0167</v>
      </c>
      <c r="E588" s="10">
        <v>65.7754</v>
      </c>
      <c r="F588" s="8">
        <v>5.1097</v>
      </c>
      <c r="G588" s="9">
        <v>57.889</v>
      </c>
      <c r="H588" s="2">
        <v>337.9417</v>
      </c>
      <c r="I588" s="10">
        <v>44.0933</v>
      </c>
      <c r="J588" s="9">
        <v>4.6404</v>
      </c>
      <c r="K588" s="52">
        <f aca="true" t="shared" si="28" ref="K588:K603">G588*COS(RADIANS(F588))*COS(RADIANS(E588))*$I$3</f>
        <v>150896.0107094641</v>
      </c>
      <c r="L588" s="53">
        <f aca="true" t="shared" si="29" ref="L588:L603">G588*COS(RADIANS(F588))*SIN(RADIANS(E588))*$I$3</f>
        <v>335373.6645749851</v>
      </c>
      <c r="M588" s="54">
        <f aca="true" t="shared" si="30" ref="M588:M603">G588*SIN(RADIANS(F588))*$I$3</f>
        <v>32884.18146510923</v>
      </c>
    </row>
    <row r="589" spans="1:13" ht="12.75">
      <c r="A589" s="23">
        <v>39274</v>
      </c>
      <c r="B589" s="19">
        <v>0.5</v>
      </c>
      <c r="C589" s="2">
        <v>108.8304</v>
      </c>
      <c r="D589" s="2">
        <v>1.0167</v>
      </c>
      <c r="E589" s="10">
        <v>69.3562</v>
      </c>
      <c r="F589" s="8">
        <v>5.1129</v>
      </c>
      <c r="G589" s="9">
        <v>57.9369</v>
      </c>
      <c r="H589" s="2">
        <v>337.9274</v>
      </c>
      <c r="I589" s="10">
        <v>43.6801</v>
      </c>
      <c r="J589" s="9">
        <v>4.6209</v>
      </c>
      <c r="K589" s="52">
        <f t="shared" si="28"/>
        <v>129761.9305313433</v>
      </c>
      <c r="L589" s="53">
        <f t="shared" si="29"/>
        <v>344426.33081214473</v>
      </c>
      <c r="M589" s="54">
        <f t="shared" si="30"/>
        <v>32931.947698456446</v>
      </c>
    </row>
    <row r="590" spans="1:13" ht="12.75">
      <c r="A590" s="23">
        <v>39274</v>
      </c>
      <c r="B590" s="19">
        <v>0.75</v>
      </c>
      <c r="C590" s="2">
        <v>109.0689</v>
      </c>
      <c r="D590" s="2">
        <v>1.0166</v>
      </c>
      <c r="E590" s="10">
        <v>72.9319</v>
      </c>
      <c r="F590" s="8">
        <v>5.0962</v>
      </c>
      <c r="G590" s="9">
        <v>57.9937</v>
      </c>
      <c r="H590" s="2">
        <v>337.9133</v>
      </c>
      <c r="I590" s="10">
        <v>43.2696</v>
      </c>
      <c r="J590" s="9">
        <v>4.6014</v>
      </c>
      <c r="K590" s="52">
        <f t="shared" si="28"/>
        <v>108137.12479408563</v>
      </c>
      <c r="L590" s="53">
        <f t="shared" si="29"/>
        <v>352202.8326542637</v>
      </c>
      <c r="M590" s="54">
        <f t="shared" si="30"/>
        <v>32856.848606612926</v>
      </c>
    </row>
    <row r="591" spans="1:13" ht="12.75">
      <c r="A591" s="23">
        <v>39275</v>
      </c>
      <c r="B591" s="19">
        <v>0</v>
      </c>
      <c r="C591" s="2">
        <v>109.3073</v>
      </c>
      <c r="D591" s="2">
        <v>1.0166</v>
      </c>
      <c r="E591" s="10">
        <v>76.5013</v>
      </c>
      <c r="F591" s="8">
        <v>5.0596</v>
      </c>
      <c r="G591" s="9">
        <v>58.0594</v>
      </c>
      <c r="H591" s="2">
        <v>337.8992</v>
      </c>
      <c r="I591" s="10">
        <v>42.8617</v>
      </c>
      <c r="J591" s="9">
        <v>4.5821</v>
      </c>
      <c r="K591" s="52">
        <f t="shared" si="28"/>
        <v>86102.40132442392</v>
      </c>
      <c r="L591" s="53">
        <f t="shared" si="29"/>
        <v>358678.16387415683</v>
      </c>
      <c r="M591" s="54">
        <f t="shared" si="30"/>
        <v>32658.448790084858</v>
      </c>
    </row>
    <row r="592" spans="1:13" ht="12.75">
      <c r="A592" s="23">
        <v>39275</v>
      </c>
      <c r="B592" s="19">
        <v>0.25</v>
      </c>
      <c r="C592" s="2">
        <v>109.5458</v>
      </c>
      <c r="D592" s="2">
        <v>1.0166</v>
      </c>
      <c r="E592" s="10">
        <v>80.0629</v>
      </c>
      <c r="F592" s="8">
        <v>5.0035</v>
      </c>
      <c r="G592" s="9">
        <v>58.1343</v>
      </c>
      <c r="H592" s="2">
        <v>337.8852</v>
      </c>
      <c r="I592" s="10">
        <v>42.4565</v>
      </c>
      <c r="J592" s="9">
        <v>4.5628</v>
      </c>
      <c r="K592" s="52">
        <f t="shared" si="28"/>
        <v>63742.04549732316</v>
      </c>
      <c r="L592" s="53">
        <f t="shared" si="29"/>
        <v>363834.31459919363</v>
      </c>
      <c r="M592" s="54">
        <f t="shared" si="30"/>
        <v>32338.92885904638</v>
      </c>
    </row>
    <row r="593" spans="1:13" ht="12.75">
      <c r="A593" s="23">
        <v>39275</v>
      </c>
      <c r="B593" s="19">
        <v>0.5</v>
      </c>
      <c r="C593" s="2">
        <v>109.7843</v>
      </c>
      <c r="D593" s="2">
        <v>1.0166</v>
      </c>
      <c r="E593" s="10">
        <v>83.6154</v>
      </c>
      <c r="F593" s="8">
        <v>4.9282</v>
      </c>
      <c r="G593" s="9">
        <v>58.2182</v>
      </c>
      <c r="H593" s="2">
        <v>337.8713</v>
      </c>
      <c r="I593" s="10">
        <v>42.0538</v>
      </c>
      <c r="J593" s="9">
        <v>4.5437</v>
      </c>
      <c r="K593" s="52">
        <f t="shared" si="28"/>
        <v>41139.23612535746</v>
      </c>
      <c r="L593" s="53">
        <f t="shared" si="29"/>
        <v>367656.60156700213</v>
      </c>
      <c r="M593" s="54">
        <f t="shared" si="30"/>
        <v>31899.426499633242</v>
      </c>
    </row>
    <row r="594" spans="1:13" ht="12.75">
      <c r="A594" s="23">
        <v>39275</v>
      </c>
      <c r="B594" s="19">
        <v>0.75</v>
      </c>
      <c r="C594" s="2">
        <v>110.0228</v>
      </c>
      <c r="D594" s="2">
        <v>1.0166</v>
      </c>
      <c r="E594" s="10">
        <v>87.1575</v>
      </c>
      <c r="F594" s="8">
        <v>4.8342</v>
      </c>
      <c r="G594" s="9">
        <v>58.3111</v>
      </c>
      <c r="H594" s="2">
        <v>337.8575</v>
      </c>
      <c r="I594" s="10">
        <v>41.6538</v>
      </c>
      <c r="J594" s="9">
        <v>4.5248</v>
      </c>
      <c r="K594" s="52">
        <f t="shared" si="28"/>
        <v>18377.95999508717</v>
      </c>
      <c r="L594" s="53">
        <f t="shared" si="29"/>
        <v>370137.3861472388</v>
      </c>
      <c r="M594" s="54">
        <f t="shared" si="30"/>
        <v>31342.37255924479</v>
      </c>
    </row>
    <row r="595" spans="1:13" ht="12.75">
      <c r="A595" s="23">
        <v>39276</v>
      </c>
      <c r="B595" s="19">
        <v>0</v>
      </c>
      <c r="C595" s="2">
        <v>110.2613</v>
      </c>
      <c r="D595" s="2">
        <v>1.0166</v>
      </c>
      <c r="E595" s="10">
        <v>90.6877</v>
      </c>
      <c r="F595" s="8">
        <v>4.7219</v>
      </c>
      <c r="G595" s="9">
        <v>58.413</v>
      </c>
      <c r="H595" s="2">
        <v>337.8439</v>
      </c>
      <c r="I595" s="10">
        <v>41.2564</v>
      </c>
      <c r="J595" s="9">
        <v>4.5059</v>
      </c>
      <c r="K595" s="52">
        <f t="shared" si="28"/>
        <v>-4456.490845822803</v>
      </c>
      <c r="L595" s="53">
        <f t="shared" si="29"/>
        <v>371275.05479940615</v>
      </c>
      <c r="M595" s="54">
        <f t="shared" si="30"/>
        <v>30669.45016697255</v>
      </c>
    </row>
    <row r="596" spans="1:13" ht="12.75">
      <c r="A596" s="23">
        <v>39276</v>
      </c>
      <c r="B596" s="19">
        <v>0.25</v>
      </c>
      <c r="C596" s="2">
        <v>110.4998</v>
      </c>
      <c r="D596" s="2">
        <v>1.0166</v>
      </c>
      <c r="E596" s="10">
        <v>94.2049</v>
      </c>
      <c r="F596" s="8">
        <v>4.5921</v>
      </c>
      <c r="G596" s="9">
        <v>58.5237</v>
      </c>
      <c r="H596" s="2">
        <v>337.8303</v>
      </c>
      <c r="I596" s="10">
        <v>40.8617</v>
      </c>
      <c r="J596" s="9">
        <v>4.4872</v>
      </c>
      <c r="K596" s="52">
        <f t="shared" si="28"/>
        <v>-27281.772421264406</v>
      </c>
      <c r="L596" s="53">
        <f t="shared" si="29"/>
        <v>371072.57504283014</v>
      </c>
      <c r="M596" s="54">
        <f t="shared" si="30"/>
        <v>29884.7394339111</v>
      </c>
    </row>
    <row r="597" spans="1:13" ht="12.75">
      <c r="A597" s="23">
        <v>39276</v>
      </c>
      <c r="B597" s="19">
        <v>0.5</v>
      </c>
      <c r="C597" s="2">
        <v>110.7383</v>
      </c>
      <c r="D597" s="2">
        <v>1.0166</v>
      </c>
      <c r="E597" s="10">
        <v>97.7077</v>
      </c>
      <c r="F597" s="8">
        <v>4.4455</v>
      </c>
      <c r="G597" s="9">
        <v>58.643</v>
      </c>
      <c r="H597" s="2">
        <v>337.8168</v>
      </c>
      <c r="I597" s="10">
        <v>40.4695</v>
      </c>
      <c r="J597" s="9">
        <v>4.4686</v>
      </c>
      <c r="K597" s="52">
        <f t="shared" si="28"/>
        <v>-50014.18199022473</v>
      </c>
      <c r="L597" s="53">
        <f t="shared" si="29"/>
        <v>369538.8349865038</v>
      </c>
      <c r="M597" s="54">
        <f t="shared" si="30"/>
        <v>28991.613099674934</v>
      </c>
    </row>
    <row r="598" spans="1:13" ht="12.75">
      <c r="A598" s="23">
        <v>39276</v>
      </c>
      <c r="B598" s="19">
        <v>0.75</v>
      </c>
      <c r="C598" s="2">
        <v>110.9768</v>
      </c>
      <c r="D598" s="2">
        <v>1.0166</v>
      </c>
      <c r="E598" s="10">
        <v>101.1951</v>
      </c>
      <c r="F598" s="8">
        <v>4.2828</v>
      </c>
      <c r="G598" s="9">
        <v>58.7705</v>
      </c>
      <c r="H598" s="2">
        <v>337.8034</v>
      </c>
      <c r="I598" s="10">
        <v>40.0798</v>
      </c>
      <c r="J598" s="9">
        <v>4.4501</v>
      </c>
      <c r="K598" s="52">
        <f t="shared" si="28"/>
        <v>-72573.39356440789</v>
      </c>
      <c r="L598" s="53">
        <f t="shared" si="29"/>
        <v>366687.00407239265</v>
      </c>
      <c r="M598" s="54">
        <f t="shared" si="30"/>
        <v>27993.299427007238</v>
      </c>
    </row>
    <row r="599" spans="1:13" ht="12.75">
      <c r="A599" s="23">
        <v>39277</v>
      </c>
      <c r="B599" s="19">
        <v>0</v>
      </c>
      <c r="C599" s="2">
        <v>111.2153</v>
      </c>
      <c r="D599" s="2">
        <v>1.0166</v>
      </c>
      <c r="E599" s="10">
        <v>104.6658</v>
      </c>
      <c r="F599" s="8">
        <v>4.105</v>
      </c>
      <c r="G599" s="9">
        <v>58.906</v>
      </c>
      <c r="H599" s="2">
        <v>337.7901</v>
      </c>
      <c r="I599" s="10">
        <v>39.6928</v>
      </c>
      <c r="J599" s="9">
        <v>4.4317</v>
      </c>
      <c r="K599" s="52">
        <f t="shared" si="28"/>
        <v>-94878.60635703303</v>
      </c>
      <c r="L599" s="53">
        <f t="shared" si="29"/>
        <v>362537.23548155685</v>
      </c>
      <c r="M599" s="54">
        <f t="shared" si="30"/>
        <v>26895.058853276256</v>
      </c>
    </row>
    <row r="600" spans="1:13" ht="12.75">
      <c r="A600" s="23">
        <v>39277</v>
      </c>
      <c r="B600" s="19">
        <v>0.25</v>
      </c>
      <c r="C600" s="2">
        <v>111.4538</v>
      </c>
      <c r="D600" s="2">
        <v>1.0166</v>
      </c>
      <c r="E600" s="10">
        <v>108.119</v>
      </c>
      <c r="F600" s="8">
        <v>3.9128</v>
      </c>
      <c r="G600" s="9">
        <v>59.049</v>
      </c>
      <c r="H600" s="2">
        <v>337.7769</v>
      </c>
      <c r="I600" s="10">
        <v>39.3083</v>
      </c>
      <c r="J600" s="9">
        <v>4.4134</v>
      </c>
      <c r="K600" s="52">
        <f t="shared" si="28"/>
        <v>-116853.5145310619</v>
      </c>
      <c r="L600" s="53">
        <f t="shared" si="29"/>
        <v>357112.71132924006</v>
      </c>
      <c r="M600" s="54">
        <f t="shared" si="30"/>
        <v>25700.051313215317</v>
      </c>
    </row>
    <row r="601" spans="1:13" ht="12.75">
      <c r="A601" s="23">
        <v>39277</v>
      </c>
      <c r="B601" s="19">
        <v>0.5</v>
      </c>
      <c r="C601" s="2">
        <v>111.6923</v>
      </c>
      <c r="D601" s="2">
        <v>1.0166</v>
      </c>
      <c r="E601" s="10">
        <v>111.5536</v>
      </c>
      <c r="F601" s="8">
        <v>3.7074</v>
      </c>
      <c r="G601" s="9">
        <v>59.1991</v>
      </c>
      <c r="H601" s="2">
        <v>337.7639</v>
      </c>
      <c r="I601" s="10">
        <v>38.9264</v>
      </c>
      <c r="J601" s="9">
        <v>4.3953</v>
      </c>
      <c r="K601" s="52">
        <f>G601*COS(RADIANS(F601))*COS(RADIANS(T39))*$I$3</f>
        <v>376788.8723606257</v>
      </c>
      <c r="L601" s="53">
        <f>G601*COS(RADIANS(F601))*SIN(RADIANS(T39))*$I$3</f>
        <v>-912.1216104493374</v>
      </c>
      <c r="M601" s="54">
        <f t="shared" si="30"/>
        <v>24414.7827533953</v>
      </c>
    </row>
    <row r="602" spans="1:13" ht="12.75">
      <c r="A602" s="23">
        <v>39277</v>
      </c>
      <c r="B602" s="19">
        <v>0.75</v>
      </c>
      <c r="C602" s="2">
        <v>111.9309</v>
      </c>
      <c r="D602" s="2">
        <v>1.0165</v>
      </c>
      <c r="E602" s="10">
        <v>114.9688</v>
      </c>
      <c r="F602" s="8">
        <v>3.4896</v>
      </c>
      <c r="G602" s="9">
        <v>59.3556</v>
      </c>
      <c r="H602" s="2">
        <v>337.7509</v>
      </c>
      <c r="I602" s="10">
        <v>38.547</v>
      </c>
      <c r="J602" s="9">
        <v>4.3773</v>
      </c>
      <c r="K602" s="52">
        <f>G602*COS(RADIANS(F602))*COS(RADIANS(T40))*$I$3</f>
        <v>377345.35977444437</v>
      </c>
      <c r="L602" s="53">
        <f>G602*COS(RADIANS(F602))*SIN(RADIANS(T40))*$I$3</f>
        <v>20026.1329327435</v>
      </c>
      <c r="M602" s="54">
        <f t="shared" si="30"/>
        <v>23043.064370803902</v>
      </c>
    </row>
    <row r="603" spans="1:13" ht="12.75">
      <c r="A603" s="23">
        <v>39278</v>
      </c>
      <c r="B603" s="19">
        <v>0</v>
      </c>
      <c r="C603" s="2">
        <v>112.1694</v>
      </c>
      <c r="D603" s="2">
        <v>1.0165</v>
      </c>
      <c r="E603" s="10">
        <v>118.364</v>
      </c>
      <c r="F603" s="8">
        <v>3.2606</v>
      </c>
      <c r="G603" s="9">
        <v>59.5181</v>
      </c>
      <c r="H603" s="2">
        <v>337.738</v>
      </c>
      <c r="I603" s="10">
        <v>38.1702</v>
      </c>
      <c r="J603" s="9">
        <v>4.3593</v>
      </c>
      <c r="K603" s="52">
        <f t="shared" si="28"/>
        <v>-180052.18089050488</v>
      </c>
      <c r="L603" s="53">
        <f t="shared" si="29"/>
        <v>333500.2167585278</v>
      </c>
      <c r="M603" s="54">
        <f t="shared" si="30"/>
        <v>21591.537028234892</v>
      </c>
    </row>
  </sheetData>
  <mergeCells count="3">
    <mergeCell ref="I8:J8"/>
    <mergeCell ref="E8:G8"/>
    <mergeCell ref="C8:D8"/>
  </mergeCells>
  <printOptions/>
  <pageMargins left="0.7874015748031497" right="2.52" top="0.3937007874015748" bottom="0.3937007874015748" header="0.3937007874015748" footer="0.3937007874015748"/>
  <pageSetup horizontalDpi="600" verticalDpi="600" orientation="landscape" paperSize="9" r:id="rId6"/>
  <drawing r:id="rId5"/>
  <legacyDrawing r:id="rId4"/>
  <oleObjects>
    <oleObject progId="Equation.COEE2" shapeId="1259643" r:id="rId1"/>
    <oleObject progId="Equation.COEE2" shapeId="1592377" r:id="rId2"/>
    <oleObject progId="Equation.COEE2" shapeId="16883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cp:lastPrinted>2007-03-16T10:12:53Z</cp:lastPrinted>
  <dcterms:created xsi:type="dcterms:W3CDTF">2006-03-11T13:53:11Z</dcterms:created>
  <dcterms:modified xsi:type="dcterms:W3CDTF">2007-03-24T14:44:00Z</dcterms:modified>
  <cp:category/>
  <cp:version/>
  <cp:contentType/>
  <cp:contentStatus/>
</cp:coreProperties>
</file>